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410" windowWidth="15360" windowHeight="9105" tabRatio="692" activeTab="0"/>
  </bookViews>
  <sheets>
    <sheet name="Rozvaha" sheetId="1" r:id="rId1"/>
    <sheet name="Výkaz zisku a ztráty" sheetId="2" r:id="rId2"/>
    <sheet name="Kapitálová přiměřenost" sheetId="3" r:id="rId3"/>
    <sheet name="K_M vztah (05_01)" sheetId="4" r:id="rId4"/>
    <sheet name="K_M vztah (05_02)" sheetId="5" r:id="rId5"/>
    <sheet name="K_M vztah (05_03)" sheetId="6" r:id="rId6"/>
    <sheet name="Obh_vztah (05_04)" sheetId="7" r:id="rId7"/>
    <sheet name="Obh_vztah(05_05)" sheetId="8" r:id="rId8"/>
    <sheet name="Obh_vztah (05_06)" sheetId="9" r:id="rId9"/>
    <sheet name="Obh_vztah (05_07)" sheetId="10" r:id="rId10"/>
    <sheet name="Vlastni_ucet (05_08)" sheetId="11" r:id="rId11"/>
    <sheet name="Pocet_zakazniku (05_10)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<sst xmlns="http://schemas.openxmlformats.org/spreadsheetml/2006/main" count="1262" uniqueCount="367">
  <si>
    <t xml:space="preserve">   ii) Zahranicni nastroje penezniho trhu mimo mezibankovnich depozit a uveru</t>
  </si>
  <si>
    <t xml:space="preserve">   i) Tuzemske nastroje penezniho trhu mimo mezibankovnich depozit a uveru</t>
  </si>
  <si>
    <t>A</t>
  </si>
  <si>
    <t>B</t>
  </si>
  <si>
    <t>1. Investicni cenne papiry (celkem)</t>
  </si>
  <si>
    <t>a) Akcie a jim odpovidajici cp</t>
  </si>
  <si>
    <t xml:space="preserve">   i) Tuzemsky cenny papir</t>
  </si>
  <si>
    <t xml:space="preserve">   - Repo operace</t>
  </si>
  <si>
    <t>3. Nastroje penezniho trhu mimo mezibankovnich depozit a uveru</t>
  </si>
  <si>
    <t>Investicni cenne papiry, cenne papiry vydane fondem kolektivniho investovani a nastroje penezniho trhu mimo mezibankovnich depozit a uveru</t>
  </si>
  <si>
    <t>3. Nastroje penezniho trhu  mimo mezibankovnich depozit a uveru</t>
  </si>
  <si>
    <t xml:space="preserve">   - Buy/sell back, sell/buy back</t>
  </si>
  <si>
    <t xml:space="preserve">   ii) Zahranicni cenny papir</t>
  </si>
  <si>
    <t>b) Dluhopisy a jine cenne papiry ztelesnujici pohledavku</t>
  </si>
  <si>
    <t>c) Obchodovane cenne papiry opravnujici k nabyti akcii ci dluhopisu nebo obdobnych cp</t>
  </si>
  <si>
    <t xml:space="preserve">   - Spotova operace</t>
  </si>
  <si>
    <t xml:space="preserve">   - Ostatni</t>
  </si>
  <si>
    <t>Banka</t>
  </si>
  <si>
    <t>Derivaty (celkem)</t>
  </si>
  <si>
    <t>Investicni spolecnost</t>
  </si>
  <si>
    <t>Investicni fond</t>
  </si>
  <si>
    <t>Penzijni fond</t>
  </si>
  <si>
    <t>Obchodnik (nebankovni)</t>
  </si>
  <si>
    <t>Ostatni zakaznik</t>
  </si>
  <si>
    <t>Pojistovna</t>
  </si>
  <si>
    <t xml:space="preserve">   - komoditni</t>
  </si>
  <si>
    <t xml:space="preserve">   - akciove</t>
  </si>
  <si>
    <t xml:space="preserve">   - menove</t>
  </si>
  <si>
    <t xml:space="preserve">   - urokove</t>
  </si>
  <si>
    <t xml:space="preserve">   - uverove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</si>
  <si>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</si>
  <si>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</si>
  <si>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</si>
  <si>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</si>
  <si>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</si>
  <si>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</si>
  <si>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</si>
  <si>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</si>
  <si>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</si>
  <si>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</si>
  <si>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</si>
  <si>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</si>
  <si>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</si>
  <si>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</si>
  <si>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</si>
  <si>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</si>
  <si>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</si>
  <si>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</si>
  <si>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</si>
  <si>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</si>
  <si>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</si>
  <si>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</si>
  <si>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</si>
  <si>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</si>
  <si>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</si>
  <si>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</si>
  <si>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</si>
  <si>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</si>
  <si>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</si>
  <si>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</si>
  <si>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</si>
  <si>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</si>
  <si>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</si>
  <si>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</si>
  <si>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</si>
  <si>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</si>
  <si>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</si>
  <si>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</si>
  <si>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</si>
  <si>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</si>
  <si>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</si>
  <si>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</si>
  <si>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</si>
  <si>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</si>
  <si>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</si>
  <si>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</si>
  <si>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</si>
  <si>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</si>
  <si>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</si>
  <si>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</si>
  <si>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</si>
  <si>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</si>
  <si>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</si>
  <si>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</si>
  <si>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</si>
  <si>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Popis</t>
  </si>
  <si>
    <t>CR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</si>
  <si>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</si>
  <si>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</si>
  <si>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</si>
  <si>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</si>
  <si>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</si>
  <si>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</si>
  <si>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</si>
  <si>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</si>
  <si>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</si>
  <si>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</si>
  <si>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</si>
  <si>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</si>
  <si>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</si>
  <si>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</si>
  <si>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</si>
  <si>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</si>
  <si>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</si>
  <si>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</si>
  <si>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</si>
  <si>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</si>
  <si>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</si>
  <si>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</si>
  <si>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</si>
  <si>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</si>
  <si>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</si>
  <si>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</si>
  <si>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</si>
  <si>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</si>
  <si>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</si>
  <si>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</si>
  <si>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</si>
  <si>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</si>
  <si>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</si>
  <si>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</si>
  <si>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</si>
  <si>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</si>
  <si>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</si>
  <si>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</si>
  <si>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</si>
  <si>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</si>
  <si>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</si>
  <si>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</si>
  <si>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</si>
  <si>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</si>
  <si>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</si>
  <si>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 xml:space="preserve">         - ostatni</t>
  </si>
  <si>
    <t xml:space="preserve">   - Custody prevod</t>
  </si>
  <si>
    <t>a) Akcie a jim odpovidajici cenne papiry</t>
  </si>
  <si>
    <t>Druzstevni zalozna</t>
  </si>
  <si>
    <t xml:space="preserve"> - obchody na ucet samotne investicni spolecnosti</t>
  </si>
  <si>
    <t xml:space="preserve"> - obchody na ucet podilovych fondu</t>
  </si>
  <si>
    <t>a) Call opce</t>
  </si>
  <si>
    <t xml:space="preserve">   i) Call opce nakoupene</t>
  </si>
  <si>
    <t xml:space="preserve">   ii) Call opce prodane</t>
  </si>
  <si>
    <t>b) Put opce</t>
  </si>
  <si>
    <t xml:space="preserve">   i) Put opce nakoupene</t>
  </si>
  <si>
    <t xml:space="preserve">   ii) Put opce prodane</t>
  </si>
  <si>
    <t>a) Futures</t>
  </si>
  <si>
    <t>b) Forwardy</t>
  </si>
  <si>
    <t>c) Swapy</t>
  </si>
  <si>
    <t>a) Akciove</t>
  </si>
  <si>
    <t>b) Urokove</t>
  </si>
  <si>
    <t>c) Menove</t>
  </si>
  <si>
    <t>d) Komoditni</t>
  </si>
  <si>
    <t>e) Uverove</t>
  </si>
  <si>
    <t>f) Ostatni</t>
  </si>
  <si>
    <t>7. Financni prostredky</t>
  </si>
  <si>
    <t>b) Financni prostredky v hotovosti</t>
  </si>
  <si>
    <t>6. Jine investicni nastroje, ze kterych vyplyva pravo na vyporadani v penezich a jejichz hodnota se odvozuje zejmena z kurzu podkladoveho aktiva</t>
  </si>
  <si>
    <t>2. Cenne papiry vydane fondem kolektivniho investovani</t>
  </si>
  <si>
    <t xml:space="preserve">2. Cenne papiry vydane fondem kolektivniho investovani </t>
  </si>
  <si>
    <t>a) Financni prostredky na bankovnich uctech</t>
  </si>
  <si>
    <t xml:space="preserve">4. Opce </t>
  </si>
  <si>
    <t>Realna hodnota instrumentu (nastroje) k poslednimu dni sledovaneho ctvrtleti</t>
  </si>
  <si>
    <t xml:space="preserve">b) Dluhopisy a jine cenne papiry ztelesnujici pohledavku </t>
  </si>
  <si>
    <t>05 Informovani o rozsahu poskytnutych sluzeb</t>
  </si>
  <si>
    <t xml:space="preserve">         - podkladove aktivum je obchodovano na regulovanem trhu</t>
  </si>
  <si>
    <t>05_01 Objem obchodu s cennymi papiry uzavrenych pro zakazniky v ramci komisionarskeho nebo mandatniho vztahu</t>
  </si>
  <si>
    <t>05_03 Objem obchodu uzavrenych pro zakazniky v ramci komisionarskeho nebo mandatniho vztahu</t>
  </si>
  <si>
    <t>05_04 Objem obchodu uzavrenych pro zakazniky v ramci obhospodarovavatelskeho vztahu</t>
  </si>
  <si>
    <t>05_06 Objem obchodu uzavrenych pro zakazniky v ramci obhospodarovatelskeho vztahu</t>
  </si>
  <si>
    <t xml:space="preserve">05_07 Objem obhospodarovaneho majetku </t>
  </si>
  <si>
    <t>05_08 Objem obchodu uzavrenych na vlastni ucet pro sebe</t>
  </si>
  <si>
    <t>05_10 Informovani o poctu zakazniku</t>
  </si>
  <si>
    <t>Aktivni zakaznici</t>
  </si>
  <si>
    <t>Neaktivni zakazni</t>
  </si>
  <si>
    <t>Zakaznici s narokem na nahradu z GF OCP</t>
  </si>
  <si>
    <t>Zakaznici bez naroku na nahradu z GF OCP</t>
  </si>
  <si>
    <t>Zahranicni zakaznici</t>
  </si>
  <si>
    <t xml:space="preserve">Pocet zakazniku v mandatnim nebo komisionarskem vztahu </t>
  </si>
  <si>
    <t>Pocet zakazniku celkem</t>
  </si>
  <si>
    <t>Pocet zakazniku v obhospodarovatelskem vztahu</t>
  </si>
  <si>
    <t>Tuzemsti zakaznici</t>
  </si>
  <si>
    <t>Nakup (celkovy obrat) za sledovane ctvrtleti</t>
  </si>
  <si>
    <t>Prodej (celkovy obrat) za sledovane ctvrtleti</t>
  </si>
  <si>
    <t>Celkem (na konci sledovaneho ctvrtleti)</t>
  </si>
  <si>
    <t>Hodnota podkladoveho aktiva instrumentu k poslednimu dni sledovaneho ctvrtleti</t>
  </si>
  <si>
    <t>Celkem (hodnota podkladoveho aktiva) za sledovane ctvrtleti</t>
  </si>
  <si>
    <t>Pocet zakazniku v jinem smluvnim vztahu</t>
  </si>
  <si>
    <t>5. Pevne terminove operace</t>
  </si>
  <si>
    <t>Kapitálová přiměřenost</t>
  </si>
  <si>
    <t>Struktura kapitálu</t>
  </si>
  <si>
    <t>Hodnota</t>
  </si>
  <si>
    <t>Tier 1</t>
  </si>
  <si>
    <t>Tier 2</t>
  </si>
  <si>
    <t>Tier 3</t>
  </si>
  <si>
    <t>Odečítatelné položky</t>
  </si>
  <si>
    <t>Kapitál</t>
  </si>
  <si>
    <t>Kapitálové požadavky</t>
  </si>
  <si>
    <t>Kapitálový požadavek A</t>
  </si>
  <si>
    <t>Kapitálový požadavek B</t>
  </si>
  <si>
    <t>Propočet kapitálové přiměřenosti</t>
  </si>
  <si>
    <t>Kapitálová přiměřenost nevyužitého Tier 3</t>
  </si>
  <si>
    <t>05_02 Objem obchodu uzavrenych pro zakazniky v ramci komisionarskeho nebo mandatniho vztahu</t>
  </si>
  <si>
    <t>Splatnost do 1 roku (hodnota podkladoveho aktiva)</t>
  </si>
  <si>
    <t>Splatnost 1rok az 5let (hodnota podkladoveho aktiva)</t>
  </si>
  <si>
    <t>Splatnost nad 5 let (hodnota podkladoveho aktiva)</t>
  </si>
  <si>
    <t xml:space="preserve">1. Opce </t>
  </si>
  <si>
    <t>2. Pevne terminove operace</t>
  </si>
  <si>
    <t>3. Jine investicni nastroje, ze kterych vyplyva pravo na vyporadani v penezich a jejichz hodnota se odvozuje zejmena z kurzu podkladoveho aktiva</t>
  </si>
  <si>
    <t>05_05 Objem obchodu uzavrenych pro zakazniky v ramci obhospodarovavatelskeho vztahu</t>
  </si>
  <si>
    <t>ROZVAHA</t>
  </si>
  <si>
    <t>(v celých tisících Kč)</t>
  </si>
  <si>
    <t>označ.</t>
  </si>
  <si>
    <t>A K T I V A</t>
  </si>
  <si>
    <t>řád.</t>
  </si>
  <si>
    <t>Běžné účetní období</t>
  </si>
  <si>
    <t>Hrubá částka</t>
  </si>
  <si>
    <t>Úprava</t>
  </si>
  <si>
    <t>Čistá částka</t>
  </si>
  <si>
    <t>a</t>
  </si>
  <si>
    <t>b</t>
  </si>
  <si>
    <t>c</t>
  </si>
  <si>
    <t>1.</t>
  </si>
  <si>
    <t>Pokladní hotovost a vklady u centrálních bank</t>
  </si>
  <si>
    <t>2.</t>
  </si>
  <si>
    <t>Státní bezkupónové dluhopisy a ostatní cenné papíry přijímané centrální bankou k refinancování</t>
  </si>
  <si>
    <t>2.a</t>
  </si>
  <si>
    <t>v tom:</t>
  </si>
  <si>
    <t>vydané vládními institucemi</t>
  </si>
  <si>
    <t>2.b</t>
  </si>
  <si>
    <t>ostatní</t>
  </si>
  <si>
    <t>3.</t>
  </si>
  <si>
    <t>Pohledávky za bankami a družstevními záložnami</t>
  </si>
  <si>
    <t>3.a</t>
  </si>
  <si>
    <t>splatné na požádání</t>
  </si>
  <si>
    <t>3.b</t>
  </si>
  <si>
    <t>ostatní pohledávky</t>
  </si>
  <si>
    <t>4.</t>
  </si>
  <si>
    <t>Pohledávky za klienty - členy družstevních záložen</t>
  </si>
  <si>
    <t>4.a</t>
  </si>
  <si>
    <t>4.b</t>
  </si>
  <si>
    <t>5.</t>
  </si>
  <si>
    <t>Dluhové cenné papíry</t>
  </si>
  <si>
    <t>5.a</t>
  </si>
  <si>
    <t>5.b</t>
  </si>
  <si>
    <t>vydané ostatními osobami</t>
  </si>
  <si>
    <t>6.</t>
  </si>
  <si>
    <t>Akcie, podílové listy a ostatní podíly</t>
  </si>
  <si>
    <t>7.</t>
  </si>
  <si>
    <t>Účasti s podstatným vlivem</t>
  </si>
  <si>
    <t>7.a</t>
  </si>
  <si>
    <t>z toho:</t>
  </si>
  <si>
    <t>v bankách</t>
  </si>
  <si>
    <t>8.</t>
  </si>
  <si>
    <t>Účasti s rozhodujícím vlivem</t>
  </si>
  <si>
    <t>8.a</t>
  </si>
  <si>
    <t>9.</t>
  </si>
  <si>
    <t>Dlouhodobý nehmotný majetek</t>
  </si>
  <si>
    <t>9.a</t>
  </si>
  <si>
    <t>zřizovací výdaje</t>
  </si>
  <si>
    <t>9.b</t>
  </si>
  <si>
    <t>goodwill</t>
  </si>
  <si>
    <t>10.</t>
  </si>
  <si>
    <t>Dlouhodobý hmotný majetek</t>
  </si>
  <si>
    <t>10.a</t>
  </si>
  <si>
    <t>pozemky a budovy pro provozní činnost</t>
  </si>
  <si>
    <t>11.</t>
  </si>
  <si>
    <t>Ostatní aktiva</t>
  </si>
  <si>
    <t>12.</t>
  </si>
  <si>
    <t>Pohledávky za upsaný základní kapitál</t>
  </si>
  <si>
    <t>13.</t>
  </si>
  <si>
    <t>Náklady a příjmy příštích období</t>
  </si>
  <si>
    <t>14.</t>
  </si>
  <si>
    <t xml:space="preserve">AKTIVA CELKEM </t>
  </si>
  <si>
    <t>P A S I V A</t>
  </si>
  <si>
    <t>Stav v běžném účet. období</t>
  </si>
  <si>
    <t>I.</t>
  </si>
  <si>
    <t>Cizi zdroje                                            (sl. a, ř. 1 - 7)</t>
  </si>
  <si>
    <t>Závazky vůči bankám a družstevním záložnám</t>
  </si>
  <si>
    <t>1.a</t>
  </si>
  <si>
    <t>1.b</t>
  </si>
  <si>
    <t>ostatní závazky</t>
  </si>
  <si>
    <t>Závazky vůči klientům - členům družst. záložen</t>
  </si>
  <si>
    <t>Závazky z dluhových cenných papírů</t>
  </si>
  <si>
    <t>emitované dluhové cenné papíry</t>
  </si>
  <si>
    <t>ostatní závazky z dluhových cen. papírů</t>
  </si>
  <si>
    <t>Ostatní pasiva</t>
  </si>
  <si>
    <t>Výnosy a výdaje příštích období</t>
  </si>
  <si>
    <t>Rezervy</t>
  </si>
  <si>
    <t>6.a</t>
  </si>
  <si>
    <t>na důchody a podobné závazky</t>
  </si>
  <si>
    <t>6.b</t>
  </si>
  <si>
    <t>na daně</t>
  </si>
  <si>
    <t>6.c</t>
  </si>
  <si>
    <t>Podřízené závazky</t>
  </si>
  <si>
    <t>II.</t>
  </si>
  <si>
    <t>Vlastní kapitál                                     (sl. a, ř. 8 - 16)</t>
  </si>
  <si>
    <t>Základní kapitál</t>
  </si>
  <si>
    <t>splacený základní kapitál</t>
  </si>
  <si>
    <t>8.b</t>
  </si>
  <si>
    <t>vlastní akcie</t>
  </si>
  <si>
    <t>Emisní ážio</t>
  </si>
  <si>
    <t>Rezervní fondy a ostatní fondy ze zisku</t>
  </si>
  <si>
    <t>povinné rezervní fondy a rizikové fondy</t>
  </si>
  <si>
    <t>10.b</t>
  </si>
  <si>
    <t>ostatní rezervní fondy</t>
  </si>
  <si>
    <t>10.c</t>
  </si>
  <si>
    <t>ostatní fondy ze zisku</t>
  </si>
  <si>
    <t>Rezervní fond na nové ocenění</t>
  </si>
  <si>
    <t>Kapitálové fondy</t>
  </si>
  <si>
    <t>Oceňovací rozdíly</t>
  </si>
  <si>
    <t>13.a</t>
  </si>
  <si>
    <t>z majetku a závazků</t>
  </si>
  <si>
    <t>13.b</t>
  </si>
  <si>
    <t>ze zajišťovacích derivátů</t>
  </si>
  <si>
    <t>13.c</t>
  </si>
  <si>
    <t>z přepočtu účastí</t>
  </si>
  <si>
    <t>Nerozd. zisk nebo neuhr. ztráta z předchozích obd.</t>
  </si>
  <si>
    <t>15.</t>
  </si>
  <si>
    <t>Zisk nebo ztráta za účetní období</t>
  </si>
  <si>
    <t>16.</t>
  </si>
  <si>
    <t xml:space="preserve">PASIVA CELKEM  </t>
  </si>
  <si>
    <t>VÝKAZ ZISKU A ZTRÁTY</t>
  </si>
  <si>
    <t>T E X T</t>
  </si>
  <si>
    <t>Výnosy z úroků a podobné výnosy</t>
  </si>
  <si>
    <t>úroky z dluhových cenných papírů</t>
  </si>
  <si>
    <t>Náklady na úroky a podobné náklady</t>
  </si>
  <si>
    <t>náklady na úroky z dluhových cenných papírů</t>
  </si>
  <si>
    <t>Výnosy z akcií a podílů</t>
  </si>
  <si>
    <t>výnosy z účastí s podstatným vlivem</t>
  </si>
  <si>
    <t>výnosy z účastí s rozhodujícím vlivem</t>
  </si>
  <si>
    <t>3.c</t>
  </si>
  <si>
    <t>ostatní výnosy z akcií a podílů</t>
  </si>
  <si>
    <t>Výnosy z poplatků a provizí</t>
  </si>
  <si>
    <t>Náklady na poplatky a provize</t>
  </si>
  <si>
    <t>Čistý zisk nebo ztráta z finančních operací</t>
  </si>
  <si>
    <t>Ostatní provozní výnosy</t>
  </si>
  <si>
    <t>Ostatní provozní náklady</t>
  </si>
  <si>
    <t>Správní náklady</t>
  </si>
  <si>
    <t>náklady na zaměstnance</t>
  </si>
  <si>
    <t>9.aa</t>
  </si>
  <si>
    <t xml:space="preserve">  z toho:</t>
  </si>
  <si>
    <t>mzdy a platy</t>
  </si>
  <si>
    <t>9.ab</t>
  </si>
  <si>
    <t>sociální a zdravotní pojištění</t>
  </si>
  <si>
    <t>ostatní správní náklady</t>
  </si>
  <si>
    <t>Rozpuštění rezerv a opravných položek k dlouhodob. hmotnému a nehmotnému maj.</t>
  </si>
  <si>
    <t>Odpisy, tvorba a použití rezerv a opr. položek k dlouhodob. hmot. a nehmot. majetku</t>
  </si>
  <si>
    <t>Rozpuštění opravných položek a rezerv k pohledávkám a zárukám, výnosy z dříve odepsaných pohledávek</t>
  </si>
  <si>
    <t>Odpisy, tvorba a použití opravných položek a rezerv k pohledávkám a zárukám</t>
  </si>
  <si>
    <t>Rozpuštění opravných položek k účastem s rozhodujícím a podstatným vlivem</t>
  </si>
  <si>
    <t>Ztráty z převodu účastí s rozhodujícím a podstatným vlivem, tvorba a použití opravných položek k účastem s rozhodujícím a podstatným vlivem</t>
  </si>
  <si>
    <t>Rozpuštění ostatních rezerv</t>
  </si>
  <si>
    <t>17.</t>
  </si>
  <si>
    <t>Tvorba a použití ostatních rezerv</t>
  </si>
  <si>
    <t>18.</t>
  </si>
  <si>
    <t>Podíl na ziscích nebo ztrátách účastí s rozhodujícím nebo podstatným vlivem</t>
  </si>
  <si>
    <t>19.</t>
  </si>
  <si>
    <t>Zisk nebo ztráta za účetní období z běžné činnosti před zdaněním</t>
  </si>
  <si>
    <t>20.</t>
  </si>
  <si>
    <t>Mimořádné výnosy</t>
  </si>
  <si>
    <t>21.</t>
  </si>
  <si>
    <t>Mimořádné náklady</t>
  </si>
  <si>
    <t>22.</t>
  </si>
  <si>
    <t>Zisk nebo ztráta za účetní období z mimořádné činnosti před zdaněním</t>
  </si>
  <si>
    <t>23.</t>
  </si>
  <si>
    <t>Daň z příjmů</t>
  </si>
  <si>
    <t>24.</t>
  </si>
  <si>
    <t>Zisk nebo ztráta za účetní období po zdanění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</si>
</sst>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000\ 00"/>
    <numFmt numFmtId="166" formatCode="#,##0.00\ &quot;Kč&quot;"/>
    <numFmt numFmtId="167" formatCode="##0"/>
    <numFmt numFmtId="168" formatCode="#,##0_ ;\-#,##0\ "/>
  </numFmts>
  <fonts count="42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6"/>
      <color indexed="8"/>
      <name val="Arial CE"/>
      <family val="2"/>
    </font>
    <font>
      <sz val="7"/>
      <color indexed="8"/>
      <name val="Arial CE"/>
      <family val="2"/>
    </font>
    <font>
      <sz val="3"/>
      <color indexed="8"/>
      <name val="Arial CE"/>
      <family val="2"/>
    </font>
    <font>
      <b/>
      <sz val="12"/>
      <name val="Arial Narrow"/>
      <family val="2"/>
    </font>
    <font>
      <sz val="10.5"/>
      <name val="Arial Narrow"/>
      <family val="2"/>
    </font>
    <font>
      <sz val="7"/>
      <name val="Arial CE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sz val="10"/>
      <color indexed="10"/>
      <name val="Arial CE"/>
      <family val="2"/>
    </font>
    <font>
      <sz val="9"/>
      <name val="Arial Narrow"/>
      <family val="2"/>
    </font>
    <font>
      <sz val="10"/>
      <color indexed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8.5"/>
      <name val="Arial CE"/>
      <family val="0"/>
    </font>
    <font>
      <sz val="9"/>
      <name val="Arial CE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9"/>
      <color indexed="10"/>
      <name val="Arial Narrow"/>
      <family val="2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b/>
      <i/>
      <sz val="16"/>
      <name val="Arial CE"/>
      <family val="2"/>
    </font>
    <font>
      <b/>
      <sz val="16"/>
      <name val="Times New Roman CE"/>
      <family val="1"/>
    </font>
    <font>
      <sz val="8"/>
      <color indexed="10"/>
      <name val="Arial Narrow"/>
      <family val="2"/>
    </font>
    <font>
      <sz val="8"/>
      <color indexed="10"/>
      <name val="Arial CE"/>
      <family val="2"/>
    </font>
    <font>
      <sz val="11"/>
      <color indexed="10"/>
      <name val="Arial Narrow"/>
      <family val="2"/>
    </font>
    <font>
      <sz val="11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darkDown"/>
    </fill>
    <fill>
      <patternFill patternType="darkDown"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Border="1" applyAlignment="1">
      <alignment vertical="top" wrapText="1"/>
    </xf>
    <xf numFmtId="0" fontId="1" fillId="0" borderId="2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49" fontId="1" fillId="0" borderId="4" xfId="0" applyNumberFormat="1" applyFont="1" applyFill="1" applyBorder="1" applyAlignment="1" applyProtection="1">
      <alignment horizontal="center" wrapText="1"/>
      <protection/>
    </xf>
    <xf numFmtId="49" fontId="1" fillId="0" borderId="5" xfId="0" applyNumberFormat="1" applyFont="1" applyFill="1" applyBorder="1" applyAlignment="1" applyProtection="1">
      <alignment horizontal="center" wrapText="1"/>
      <protection/>
    </xf>
    <xf numFmtId="0" fontId="3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8" xfId="0" applyFont="1" applyFill="1" applyBorder="1" applyAlignment="1" applyProtection="1">
      <alignment horizontal="center" wrapText="1"/>
      <protection/>
    </xf>
    <xf numFmtId="49" fontId="1" fillId="0" borderId="9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5" xfId="0" applyNumberFormat="1" applyFont="1" applyFill="1" applyBorder="1" applyAlignment="1" applyProtection="1">
      <alignment horizontal="right"/>
      <protection/>
    </xf>
    <xf numFmtId="0" fontId="1" fillId="0" borderId="7" xfId="0" applyFont="1" applyFill="1" applyBorder="1" applyAlignment="1" applyProtection="1">
      <alignment horizontal="center" wrapText="1"/>
      <protection/>
    </xf>
    <xf numFmtId="0" fontId="3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0" borderId="4" xfId="0" applyFont="1" applyFill="1" applyBorder="1" applyAlignment="1" applyProtection="1">
      <alignment horizontal="center" wrapText="1"/>
      <protection/>
    </xf>
    <xf numFmtId="49" fontId="1" fillId="0" borderId="11" xfId="0" applyNumberFormat="1" applyFont="1" applyFill="1" applyBorder="1" applyAlignment="1" applyProtection="1">
      <alignment horizontal="right"/>
      <protection/>
    </xf>
    <xf numFmtId="49" fontId="1" fillId="0" borderId="12" xfId="0" applyNumberFormat="1" applyFont="1" applyFill="1" applyBorder="1" applyAlignment="1" applyProtection="1">
      <alignment horizontal="right"/>
      <protection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49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5" xfId="0" applyFont="1" applyFill="1" applyBorder="1" applyAlignment="1" applyProtection="1">
      <alignment horizontal="center" wrapText="1"/>
      <protection/>
    </xf>
    <xf numFmtId="49" fontId="1" fillId="0" borderId="13" xfId="0" applyNumberFormat="1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wrapText="1" shrinkToFi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 shrinkToFit="1"/>
      <protection/>
    </xf>
    <xf numFmtId="0" fontId="1" fillId="0" borderId="15" xfId="0" applyFont="1" applyFill="1" applyBorder="1" applyAlignment="1" applyProtection="1">
      <alignment horizontal="center" wrapText="1"/>
      <protection/>
    </xf>
    <xf numFmtId="0" fontId="7" fillId="0" borderId="8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9" xfId="0" applyNumberFormat="1" applyFont="1" applyFill="1" applyBorder="1" applyAlignment="1" applyProtection="1">
      <alignment/>
      <protection locked="0"/>
    </xf>
    <xf numFmtId="3" fontId="1" fillId="0" borderId="5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 horizontal="right"/>
      <protection locked="0"/>
    </xf>
    <xf numFmtId="3" fontId="1" fillId="0" borderId="18" xfId="0" applyNumberFormat="1" applyFont="1" applyFill="1" applyBorder="1" applyAlignment="1" applyProtection="1">
      <alignment horizontal="right"/>
      <protection locked="0"/>
    </xf>
    <xf numFmtId="3" fontId="1" fillId="2" borderId="10" xfId="0" applyNumberFormat="1" applyFont="1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alignment horizontal="center"/>
      <protection/>
    </xf>
    <xf numFmtId="3" fontId="1" fillId="2" borderId="17" xfId="0" applyNumberFormat="1" applyFont="1" applyFill="1" applyBorder="1" applyAlignment="1" applyProtection="1">
      <alignment horizontal="center"/>
      <protection/>
    </xf>
    <xf numFmtId="3" fontId="1" fillId="2" borderId="18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3" fontId="1" fillId="2" borderId="13" xfId="0" applyNumberFormat="1" applyFont="1" applyFill="1" applyBorder="1" applyAlignment="1" applyProtection="1">
      <alignment horizontal="center"/>
      <protection/>
    </xf>
    <xf numFmtId="3" fontId="1" fillId="2" borderId="19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1" fillId="2" borderId="20" xfId="0" applyNumberFormat="1" applyFont="1" applyFill="1" applyBorder="1" applyAlignment="1" applyProtection="1">
      <alignment horizontal="center"/>
      <protection/>
    </xf>
    <xf numFmtId="3" fontId="1" fillId="2" borderId="21" xfId="0" applyNumberFormat="1" applyFont="1" applyFill="1" applyBorder="1" applyAlignment="1" applyProtection="1">
      <alignment horizontal="center"/>
      <protection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alignment horizontal="right"/>
      <protection/>
    </xf>
    <xf numFmtId="3" fontId="1" fillId="3" borderId="11" xfId="0" applyNumberFormat="1" applyFont="1" applyFill="1" applyBorder="1" applyAlignment="1" applyProtection="1">
      <alignment horizontal="right"/>
      <protection/>
    </xf>
    <xf numFmtId="3" fontId="1" fillId="0" borderId="9" xfId="0" applyNumberFormat="1" applyFont="1" applyFill="1" applyBorder="1" applyAlignment="1" applyProtection="1">
      <alignment horizontal="right"/>
      <protection locked="0"/>
    </xf>
    <xf numFmtId="3" fontId="1" fillId="3" borderId="5" xfId="0" applyNumberFormat="1" applyFont="1" applyFill="1" applyBorder="1" applyAlignment="1" applyProtection="1">
      <alignment horizontal="right"/>
      <protection/>
    </xf>
    <xf numFmtId="3" fontId="1" fillId="0" borderId="4" xfId="0" applyNumberFormat="1" applyFont="1" applyFill="1" applyBorder="1" applyAlignment="1" applyProtection="1">
      <alignment/>
      <protection locked="0"/>
    </xf>
    <xf numFmtId="0" fontId="16" fillId="4" borderId="0" xfId="0" applyFont="1" applyFill="1" applyBorder="1" applyAlignment="1" applyProtection="1">
      <alignment horizontal="left" vertical="center"/>
      <protection/>
    </xf>
    <xf numFmtId="0" fontId="17" fillId="4" borderId="0" xfId="0" applyFont="1" applyFill="1" applyBorder="1" applyAlignment="1" applyProtection="1" quotePrefix="1">
      <alignment horizontal="left" vertical="center"/>
      <protection/>
    </xf>
    <xf numFmtId="0" fontId="17" fillId="4" borderId="0" xfId="0" applyFont="1" applyFill="1" applyBorder="1" applyAlignment="1" applyProtection="1">
      <alignment horizontal="left" vertical="center"/>
      <protection/>
    </xf>
    <xf numFmtId="0" fontId="16" fillId="4" borderId="0" xfId="0" applyFont="1" applyFill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16" fillId="4" borderId="0" xfId="0" applyFont="1" applyFill="1" applyBorder="1" applyAlignment="1" applyProtection="1">
      <alignment horizontal="centerContinuous" vertical="center"/>
      <protection/>
    </xf>
    <xf numFmtId="0" fontId="17" fillId="4" borderId="0" xfId="0" applyFont="1" applyFill="1" applyBorder="1" applyAlignment="1" applyProtection="1" quotePrefix="1">
      <alignment horizontal="centerContinuous" vertical="center"/>
      <protection/>
    </xf>
    <xf numFmtId="0" fontId="18" fillId="4" borderId="0" xfId="0" applyFont="1" applyFill="1" applyBorder="1" applyAlignment="1" applyProtection="1">
      <alignment horizontal="centerContinuous" vertical="center"/>
      <protection/>
    </xf>
    <xf numFmtId="0" fontId="19" fillId="4" borderId="0" xfId="0" applyFont="1" applyFill="1" applyBorder="1" applyAlignment="1" applyProtection="1">
      <alignment horizontal="centerContinuous" vertical="center"/>
      <protection/>
    </xf>
    <xf numFmtId="0" fontId="20" fillId="4" borderId="0" xfId="0" applyFont="1" applyFill="1" applyBorder="1" applyAlignment="1" applyProtection="1" quotePrefix="1">
      <alignment horizontal="left" vertical="center"/>
      <protection/>
    </xf>
    <xf numFmtId="0" fontId="15" fillId="4" borderId="0" xfId="0" applyFont="1" applyFill="1" applyBorder="1" applyAlignment="1" applyProtection="1">
      <alignment horizontal="centerContinuous" vertical="center"/>
      <protection/>
    </xf>
    <xf numFmtId="0" fontId="21" fillId="4" borderId="0" xfId="0" applyFont="1" applyFill="1" applyBorder="1" applyAlignment="1" applyProtection="1">
      <alignment horizontal="centerContinuous" vertical="center"/>
      <protection/>
    </xf>
    <xf numFmtId="0" fontId="17" fillId="4" borderId="0" xfId="0" applyFont="1" applyFill="1" applyBorder="1" applyAlignment="1" applyProtection="1">
      <alignment horizontal="centerContinuous" vertical="center"/>
      <protection/>
    </xf>
    <xf numFmtId="0" fontId="17" fillId="4" borderId="0" xfId="0" applyFont="1" applyFill="1" applyAlignment="1" applyProtection="1">
      <alignment horizontal="centerContinuous"/>
      <protection/>
    </xf>
    <xf numFmtId="0" fontId="15" fillId="4" borderId="0" xfId="0" applyFont="1" applyFill="1" applyAlignment="1" applyProtection="1" quotePrefix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5" fillId="4" borderId="0" xfId="0" applyFont="1" applyFill="1" applyBorder="1" applyAlignment="1" applyProtection="1">
      <alignment horizontal="left" vertical="center"/>
      <protection/>
    </xf>
    <xf numFmtId="0" fontId="15" fillId="4" borderId="0" xfId="0" applyFont="1" applyFill="1" applyAlignment="1" applyProtection="1" quotePrefix="1">
      <alignment horizontal="centerContinuous" vertical="center"/>
      <protection/>
    </xf>
    <xf numFmtId="0" fontId="16" fillId="4" borderId="0" xfId="0" applyFont="1" applyFill="1" applyBorder="1" applyAlignment="1" applyProtection="1">
      <alignment vertical="center"/>
      <protection/>
    </xf>
    <xf numFmtId="0" fontId="17" fillId="4" borderId="0" xfId="0" applyFont="1" applyFill="1" applyBorder="1" applyAlignment="1" applyProtection="1">
      <alignment vertical="center"/>
      <protection/>
    </xf>
    <xf numFmtId="0" fontId="15" fillId="4" borderId="0" xfId="0" applyFont="1" applyFill="1" applyBorder="1" applyAlignment="1" applyProtection="1">
      <alignment vertical="center"/>
      <protection/>
    </xf>
    <xf numFmtId="0" fontId="16" fillId="4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3" fillId="5" borderId="22" xfId="0" applyFont="1" applyFill="1" applyBorder="1" applyAlignment="1" applyProtection="1">
      <alignment horizontal="centerContinuous" vertical="center"/>
      <protection/>
    </xf>
    <xf numFmtId="1" fontId="23" fillId="5" borderId="23" xfId="0" applyNumberFormat="1" applyFont="1" applyFill="1" applyBorder="1" applyAlignment="1" applyProtection="1">
      <alignment horizontal="centerContinuous" vertical="center"/>
      <protection/>
    </xf>
    <xf numFmtId="0" fontId="23" fillId="0" borderId="24" xfId="0" applyFont="1" applyBorder="1" applyAlignment="1" applyProtection="1">
      <alignment horizontal="centerContinuous" vertical="center"/>
      <protection/>
    </xf>
    <xf numFmtId="0" fontId="23" fillId="0" borderId="25" xfId="0" applyFont="1" applyFill="1" applyBorder="1" applyAlignment="1" applyProtection="1">
      <alignment horizontal="centerContinuous" vertical="center"/>
      <protection/>
    </xf>
    <xf numFmtId="1" fontId="23" fillId="5" borderId="22" xfId="0" applyNumberFormat="1" applyFont="1" applyFill="1" applyBorder="1" applyAlignment="1" applyProtection="1">
      <alignment horizontal="center" vertical="center"/>
      <protection/>
    </xf>
    <xf numFmtId="1" fontId="23" fillId="5" borderId="26" xfId="0" applyNumberFormat="1" applyFont="1" applyFill="1" applyBorder="1" applyAlignment="1" applyProtection="1">
      <alignment horizontal="center" vertical="center"/>
      <protection/>
    </xf>
    <xf numFmtId="1" fontId="23" fillId="5" borderId="27" xfId="0" applyNumberFormat="1" applyFont="1" applyFill="1" applyBorder="1" applyAlignment="1" applyProtection="1">
      <alignment horizontal="center" vertical="center"/>
      <protection/>
    </xf>
    <xf numFmtId="0" fontId="23" fillId="5" borderId="28" xfId="0" applyFont="1" applyFill="1" applyBorder="1" applyAlignment="1" applyProtection="1">
      <alignment horizontal="center" vertical="center"/>
      <protection/>
    </xf>
    <xf numFmtId="0" fontId="25" fillId="5" borderId="29" xfId="0" applyFont="1" applyFill="1" applyBorder="1" applyAlignment="1" applyProtection="1">
      <alignment horizontal="centerContinuous" vertical="center"/>
      <protection/>
    </xf>
    <xf numFmtId="0" fontId="25" fillId="5" borderId="30" xfId="0" applyFont="1" applyFill="1" applyBorder="1" applyAlignment="1" applyProtection="1">
      <alignment horizontal="centerContinuous" vertical="center"/>
      <protection/>
    </xf>
    <xf numFmtId="0" fontId="23" fillId="0" borderId="0" xfId="0" applyFont="1" applyBorder="1" applyAlignment="1" applyProtection="1">
      <alignment horizontal="centerContinuous" vertical="center"/>
      <protection/>
    </xf>
    <xf numFmtId="0" fontId="23" fillId="0" borderId="31" xfId="0" applyFont="1" applyFill="1" applyBorder="1" applyAlignment="1" applyProtection="1">
      <alignment horizontal="centerContinuous" vertical="center"/>
      <protection/>
    </xf>
    <xf numFmtId="0" fontId="25" fillId="5" borderId="29" xfId="0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 applyProtection="1">
      <alignment horizontal="center" vertical="center"/>
      <protection/>
    </xf>
    <xf numFmtId="0" fontId="26" fillId="5" borderId="32" xfId="0" applyFont="1" applyFill="1" applyBorder="1" applyAlignment="1" applyProtection="1">
      <alignment horizontal="centerContinuous" vertical="center"/>
      <protection/>
    </xf>
    <xf numFmtId="0" fontId="26" fillId="5" borderId="33" xfId="0" applyFont="1" applyFill="1" applyBorder="1" applyAlignment="1" applyProtection="1">
      <alignment horizontal="centerContinuous" vertical="center"/>
      <protection/>
    </xf>
    <xf numFmtId="0" fontId="20" fillId="0" borderId="34" xfId="0" applyFont="1" applyBorder="1" applyAlignment="1" applyProtection="1">
      <alignment horizontal="centerContinuous" vertical="center"/>
      <protection/>
    </xf>
    <xf numFmtId="0" fontId="23" fillId="0" borderId="35" xfId="0" applyFont="1" applyFill="1" applyBorder="1" applyAlignment="1" applyProtection="1">
      <alignment horizontal="centerContinuous" vertical="center"/>
      <protection/>
    </xf>
    <xf numFmtId="0" fontId="26" fillId="5" borderId="32" xfId="0" applyFont="1" applyFill="1" applyBorder="1" applyAlignment="1" applyProtection="1">
      <alignment horizontal="center" vertical="center"/>
      <protection/>
    </xf>
    <xf numFmtId="49" fontId="26" fillId="5" borderId="32" xfId="0" applyNumberFormat="1" applyFont="1" applyFill="1" applyBorder="1" applyAlignment="1" applyProtection="1">
      <alignment horizontal="center" vertical="center"/>
      <protection/>
    </xf>
    <xf numFmtId="49" fontId="20" fillId="0" borderId="36" xfId="0" applyNumberFormat="1" applyFont="1" applyBorder="1" applyAlignment="1" applyProtection="1">
      <alignment horizontal="left" vertical="center"/>
      <protection/>
    </xf>
    <xf numFmtId="0" fontId="27" fillId="0" borderId="37" xfId="0" applyFont="1" applyBorder="1" applyAlignment="1" applyProtection="1">
      <alignment horizontal="left" vertical="center" indent="1"/>
      <protection/>
    </xf>
    <xf numFmtId="0" fontId="27" fillId="0" borderId="38" xfId="0" applyFont="1" applyBorder="1" applyAlignment="1" applyProtection="1">
      <alignment horizontal="left" vertical="center" indent="1"/>
      <protection/>
    </xf>
    <xf numFmtId="167" fontId="27" fillId="0" borderId="39" xfId="0" applyNumberFormat="1" applyFont="1" applyFill="1" applyBorder="1" applyAlignment="1" applyProtection="1">
      <alignment horizontal="left" vertical="center" indent="1"/>
      <protection/>
    </xf>
    <xf numFmtId="0" fontId="23" fillId="0" borderId="37" xfId="0" applyFont="1" applyFill="1" applyBorder="1" applyAlignment="1" applyProtection="1">
      <alignment horizontal="center" vertical="center"/>
      <protection/>
    </xf>
    <xf numFmtId="168" fontId="28" fillId="4" borderId="40" xfId="0" applyNumberFormat="1" applyFont="1" applyFill="1" applyBorder="1" applyAlignment="1" applyProtection="1">
      <alignment vertical="center"/>
      <protection/>
    </xf>
    <xf numFmtId="49" fontId="20" fillId="0" borderId="40" xfId="0" applyNumberFormat="1" applyFont="1" applyBorder="1" applyAlignment="1" applyProtection="1">
      <alignment horizontal="left"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49" fontId="23" fillId="0" borderId="40" xfId="0" applyNumberFormat="1" applyFont="1" applyBorder="1" applyAlignment="1" applyProtection="1">
      <alignment horizontal="right" vertical="center"/>
      <protection/>
    </xf>
    <xf numFmtId="0" fontId="27" fillId="0" borderId="26" xfId="0" applyFont="1" applyBorder="1" applyAlignment="1" applyProtection="1">
      <alignment horizontal="left" vertical="center" indent="1"/>
      <protection/>
    </xf>
    <xf numFmtId="0" fontId="27" fillId="0" borderId="27" xfId="0" applyFont="1" applyBorder="1" applyAlignment="1" applyProtection="1">
      <alignment horizontal="left" vertical="center" indent="1"/>
      <protection/>
    </xf>
    <xf numFmtId="0" fontId="27" fillId="0" borderId="27" xfId="0" applyFont="1" applyBorder="1" applyAlignment="1" applyProtection="1">
      <alignment horizontal="left" vertical="center"/>
      <protection/>
    </xf>
    <xf numFmtId="167" fontId="27" fillId="0" borderId="28" xfId="0" applyNumberFormat="1" applyFont="1" applyFill="1" applyBorder="1" applyAlignment="1" applyProtection="1">
      <alignment horizontal="left" vertical="center"/>
      <protection/>
    </xf>
    <xf numFmtId="168" fontId="28" fillId="5" borderId="40" xfId="0" applyNumberFormat="1" applyFont="1" applyFill="1" applyBorder="1" applyAlignment="1" applyProtection="1">
      <alignment vertical="center"/>
      <protection/>
    </xf>
    <xf numFmtId="0" fontId="27" fillId="0" borderId="28" xfId="0" applyFont="1" applyFill="1" applyBorder="1" applyAlignment="1" applyProtection="1">
      <alignment horizontal="left" vertical="center"/>
      <protection/>
    </xf>
    <xf numFmtId="0" fontId="27" fillId="0" borderId="28" xfId="0" applyFont="1" applyFill="1" applyBorder="1" applyAlignment="1" applyProtection="1">
      <alignment horizontal="left" vertical="center" indent="1"/>
      <protection/>
    </xf>
    <xf numFmtId="167" fontId="27" fillId="0" borderId="28" xfId="0" applyNumberFormat="1" applyFont="1" applyFill="1" applyBorder="1" applyAlignment="1" applyProtection="1">
      <alignment horizontal="left" vertical="center" indent="1"/>
      <protection/>
    </xf>
    <xf numFmtId="49" fontId="20" fillId="0" borderId="41" xfId="0" applyNumberFormat="1" applyFont="1" applyBorder="1" applyAlignment="1" applyProtection="1">
      <alignment horizontal="left" vertical="center"/>
      <protection/>
    </xf>
    <xf numFmtId="0" fontId="27" fillId="0" borderId="42" xfId="0" applyFont="1" applyBorder="1" applyAlignment="1" applyProtection="1">
      <alignment horizontal="left" vertical="center" indent="1"/>
      <protection/>
    </xf>
    <xf numFmtId="0" fontId="27" fillId="0" borderId="43" xfId="0" applyFont="1" applyBorder="1" applyAlignment="1" applyProtection="1">
      <alignment horizontal="left" vertical="center" indent="1"/>
      <protection/>
    </xf>
    <xf numFmtId="167" fontId="27" fillId="0" borderId="44" xfId="0" applyNumberFormat="1" applyFont="1" applyFill="1" applyBorder="1" applyAlignment="1" applyProtection="1">
      <alignment horizontal="left" vertical="center" indent="1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168" fontId="28" fillId="4" borderId="22" xfId="0" applyNumberFormat="1" applyFont="1" applyFill="1" applyBorder="1" applyAlignment="1" applyProtection="1">
      <alignment vertical="center"/>
      <protection/>
    </xf>
    <xf numFmtId="0" fontId="20" fillId="0" borderId="37" xfId="0" applyFont="1" applyBorder="1" applyAlignment="1" applyProtection="1">
      <alignment horizontal="left" vertical="center" indent="1"/>
      <protection/>
    </xf>
    <xf numFmtId="0" fontId="20" fillId="0" borderId="38" xfId="0" applyFont="1" applyBorder="1" applyAlignment="1" applyProtection="1">
      <alignment horizontal="left" vertical="center" indent="1"/>
      <protection/>
    </xf>
    <xf numFmtId="0" fontId="23" fillId="0" borderId="39" xfId="0" applyFont="1" applyFill="1" applyBorder="1" applyAlignment="1" applyProtection="1">
      <alignment horizontal="left" vertical="center" indent="1"/>
      <protection/>
    </xf>
    <xf numFmtId="0" fontId="23" fillId="0" borderId="36" xfId="0" applyFont="1" applyFill="1" applyBorder="1" applyAlignment="1" applyProtection="1">
      <alignment horizontal="center" vertical="center"/>
      <protection/>
    </xf>
    <xf numFmtId="168" fontId="28" fillId="5" borderId="36" xfId="0" applyNumberFormat="1" applyFont="1" applyFill="1" applyBorder="1" applyAlignment="1" applyProtection="1">
      <alignment vertical="center"/>
      <protection/>
    </xf>
    <xf numFmtId="0" fontId="23" fillId="0" borderId="25" xfId="0" applyFont="1" applyBorder="1" applyAlignment="1" applyProtection="1">
      <alignment horizontal="centerContinuous" vertical="center"/>
      <protection/>
    </xf>
    <xf numFmtId="0" fontId="26" fillId="5" borderId="29" xfId="0" applyFont="1" applyFill="1" applyBorder="1" applyAlignment="1" applyProtection="1">
      <alignment horizontal="centerContinuous" vertical="center"/>
      <protection/>
    </xf>
    <xf numFmtId="0" fontId="26" fillId="5" borderId="30" xfId="0" applyFont="1" applyFill="1" applyBorder="1" applyAlignment="1" applyProtection="1">
      <alignment horizontal="centerContinuous" vertical="center"/>
      <protection/>
    </xf>
    <xf numFmtId="0" fontId="23" fillId="0" borderId="31" xfId="0" applyFont="1" applyBorder="1" applyAlignment="1" applyProtection="1">
      <alignment horizontal="centerContinuous" vertical="center"/>
      <protection/>
    </xf>
    <xf numFmtId="0" fontId="26" fillId="5" borderId="29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20" fillId="0" borderId="36" xfId="0" applyFont="1" applyBorder="1" applyAlignment="1" applyProtection="1">
      <alignment horizontal="center" vertical="center"/>
      <protection/>
    </xf>
    <xf numFmtId="0" fontId="27" fillId="0" borderId="37" xfId="0" applyFont="1" applyBorder="1" applyAlignment="1" applyProtection="1">
      <alignment horizontal="left" vertical="center" indent="1"/>
      <protection/>
    </xf>
    <xf numFmtId="0" fontId="27" fillId="0" borderId="38" xfId="0" applyFont="1" applyBorder="1" applyAlignment="1" applyProtection="1">
      <alignment horizontal="left" vertical="center" indent="1"/>
      <protection/>
    </xf>
    <xf numFmtId="49" fontId="27" fillId="0" borderId="39" xfId="0" applyNumberFormat="1" applyFont="1" applyFill="1" applyBorder="1" applyAlignment="1" applyProtection="1" quotePrefix="1">
      <alignment horizontal="left" vertical="center"/>
      <protection/>
    </xf>
    <xf numFmtId="168" fontId="28" fillId="4" borderId="37" xfId="0" applyNumberFormat="1" applyFont="1" applyFill="1" applyBorder="1" applyAlignment="1" applyProtection="1">
      <alignment vertical="center"/>
      <protection/>
    </xf>
    <xf numFmtId="3" fontId="28" fillId="4" borderId="38" xfId="0" applyNumberFormat="1" applyFont="1" applyFill="1" applyBorder="1" applyAlignment="1" applyProtection="1">
      <alignment horizontal="right" vertical="center"/>
      <protection/>
    </xf>
    <xf numFmtId="168" fontId="28" fillId="4" borderId="39" xfId="0" applyNumberFormat="1" applyFont="1" applyFill="1" applyBorder="1" applyAlignment="1" applyProtection="1">
      <alignment vertical="center"/>
      <protection/>
    </xf>
    <xf numFmtId="0" fontId="27" fillId="0" borderId="26" xfId="0" applyFont="1" applyBorder="1" applyAlignment="1" applyProtection="1">
      <alignment horizontal="left" vertical="center" indent="1"/>
      <protection/>
    </xf>
    <xf numFmtId="0" fontId="27" fillId="0" borderId="27" xfId="0" applyFont="1" applyBorder="1" applyAlignment="1" applyProtection="1">
      <alignment horizontal="left" vertical="center" indent="1"/>
      <protection/>
    </xf>
    <xf numFmtId="49" fontId="27" fillId="0" borderId="28" xfId="0" applyNumberFormat="1" applyFont="1" applyFill="1" applyBorder="1" applyAlignment="1" applyProtection="1">
      <alignment horizontal="left" vertical="center"/>
      <protection/>
    </xf>
    <xf numFmtId="167" fontId="23" fillId="0" borderId="40" xfId="0" applyNumberFormat="1" applyFont="1" applyFill="1" applyBorder="1" applyAlignment="1" applyProtection="1">
      <alignment horizontal="center" vertical="center"/>
      <protection/>
    </xf>
    <xf numFmtId="168" fontId="14" fillId="4" borderId="26" xfId="0" applyNumberFormat="1" applyFont="1" applyFill="1" applyBorder="1" applyAlignment="1" applyProtection="1">
      <alignment horizontal="right" vertical="center"/>
      <protection/>
    </xf>
    <xf numFmtId="3" fontId="14" fillId="4" borderId="27" xfId="0" applyNumberFormat="1" applyFont="1" applyFill="1" applyBorder="1" applyAlignment="1" applyProtection="1">
      <alignment horizontal="right" vertical="center"/>
      <protection/>
    </xf>
    <xf numFmtId="168" fontId="14" fillId="4" borderId="28" xfId="0" applyNumberFormat="1" applyFont="1" applyFill="1" applyBorder="1" applyAlignment="1" applyProtection="1">
      <alignment horizontal="right" vertical="center"/>
      <protection/>
    </xf>
    <xf numFmtId="0" fontId="27" fillId="0" borderId="27" xfId="0" applyFont="1" applyBorder="1" applyAlignment="1" applyProtection="1">
      <alignment horizontal="right" vertical="center"/>
      <protection/>
    </xf>
    <xf numFmtId="0" fontId="27" fillId="0" borderId="27" xfId="0" applyFont="1" applyBorder="1" applyAlignment="1" applyProtection="1">
      <alignment horizontal="left" vertical="center"/>
      <protection/>
    </xf>
    <xf numFmtId="41" fontId="14" fillId="0" borderId="26" xfId="0" applyNumberFormat="1" applyFont="1" applyFill="1" applyBorder="1" applyAlignment="1" applyProtection="1">
      <alignment horizontal="right" vertical="center"/>
      <protection/>
    </xf>
    <xf numFmtId="3" fontId="14" fillId="0" borderId="27" xfId="0" applyNumberFormat="1" applyFont="1" applyFill="1" applyBorder="1" applyAlignment="1" applyProtection="1">
      <alignment horizontal="right" vertical="center"/>
      <protection/>
    </xf>
    <xf numFmtId="41" fontId="14" fillId="0" borderId="28" xfId="0" applyNumberFormat="1" applyFont="1" applyFill="1" applyBorder="1" applyAlignment="1" applyProtection="1">
      <alignment horizontal="right" vertical="center"/>
      <protection/>
    </xf>
    <xf numFmtId="41" fontId="14" fillId="4" borderId="26" xfId="0" applyNumberFormat="1" applyFont="1" applyFill="1" applyBorder="1" applyAlignment="1" applyProtection="1">
      <alignment horizontal="right" vertical="center"/>
      <protection/>
    </xf>
    <xf numFmtId="41" fontId="14" fillId="4" borderId="28" xfId="0" applyNumberFormat="1" applyFont="1" applyFill="1" applyBorder="1" applyAlignment="1" applyProtection="1">
      <alignment horizontal="right" vertical="center"/>
      <protection/>
    </xf>
    <xf numFmtId="0" fontId="23" fillId="0" borderId="40" xfId="0" applyFont="1" applyBorder="1" applyAlignment="1" applyProtection="1">
      <alignment horizontal="right" vertical="center"/>
      <protection/>
    </xf>
    <xf numFmtId="0" fontId="20" fillId="0" borderId="40" xfId="0" applyFont="1" applyBorder="1" applyAlignment="1" applyProtection="1">
      <alignment horizontal="left" vertical="center"/>
      <protection/>
    </xf>
    <xf numFmtId="0" fontId="20" fillId="0" borderId="40" xfId="0" applyFont="1" applyBorder="1" applyAlignment="1" applyProtection="1">
      <alignment horizontal="center" vertical="center"/>
      <protection/>
    </xf>
    <xf numFmtId="49" fontId="27" fillId="0" borderId="28" xfId="0" applyNumberFormat="1" applyFont="1" applyFill="1" applyBorder="1" applyAlignment="1" applyProtection="1" quotePrefix="1">
      <alignment horizontal="left" vertical="center"/>
      <protection/>
    </xf>
    <xf numFmtId="0" fontId="20" fillId="0" borderId="22" xfId="0" applyFont="1" applyBorder="1" applyAlignment="1" applyProtection="1">
      <alignment horizontal="left" vertical="center"/>
      <protection/>
    </xf>
    <xf numFmtId="0" fontId="27" fillId="0" borderId="23" xfId="0" applyFont="1" applyBorder="1" applyAlignment="1" applyProtection="1">
      <alignment horizontal="left" vertical="center" indent="1"/>
      <protection/>
    </xf>
    <xf numFmtId="0" fontId="27" fillId="0" borderId="24" xfId="0" applyFont="1" applyBorder="1" applyAlignment="1" applyProtection="1">
      <alignment horizontal="left" vertical="center" indent="1"/>
      <protection/>
    </xf>
    <xf numFmtId="49" fontId="27" fillId="0" borderId="25" xfId="0" applyNumberFormat="1" applyFont="1" applyFill="1" applyBorder="1" applyAlignment="1" applyProtection="1">
      <alignment horizontal="left" vertical="center"/>
      <protection/>
    </xf>
    <xf numFmtId="41" fontId="14" fillId="4" borderId="42" xfId="0" applyNumberFormat="1" applyFont="1" applyFill="1" applyBorder="1" applyAlignment="1" applyProtection="1">
      <alignment horizontal="right" vertical="center"/>
      <protection/>
    </xf>
    <xf numFmtId="3" fontId="14" fillId="4" borderId="43" xfId="0" applyNumberFormat="1" applyFont="1" applyFill="1" applyBorder="1" applyAlignment="1" applyProtection="1">
      <alignment horizontal="right" vertical="center"/>
      <protection/>
    </xf>
    <xf numFmtId="41" fontId="14" fillId="4" borderId="44" xfId="0" applyNumberFormat="1" applyFont="1" applyFill="1" applyBorder="1" applyAlignment="1" applyProtection="1">
      <alignment horizontal="right" vertical="center"/>
      <protection/>
    </xf>
    <xf numFmtId="0" fontId="20" fillId="0" borderId="36" xfId="0" applyFont="1" applyBorder="1" applyAlignment="1" applyProtection="1">
      <alignment horizontal="left" vertical="center"/>
      <protection/>
    </xf>
    <xf numFmtId="49" fontId="23" fillId="0" borderId="39" xfId="0" applyNumberFormat="1" applyFont="1" applyFill="1" applyBorder="1" applyAlignment="1" applyProtection="1" quotePrefix="1">
      <alignment horizontal="left" vertical="center" indent="1"/>
      <protection/>
    </xf>
    <xf numFmtId="167" fontId="23" fillId="0" borderId="36" xfId="0" applyNumberFormat="1" applyFont="1" applyFill="1" applyBorder="1" applyAlignment="1" applyProtection="1">
      <alignment horizontal="center" vertical="center"/>
      <protection/>
    </xf>
    <xf numFmtId="41" fontId="14" fillId="0" borderId="37" xfId="0" applyNumberFormat="1" applyFont="1" applyFill="1" applyBorder="1" applyAlignment="1" applyProtection="1">
      <alignment horizontal="right" vertical="center"/>
      <protection/>
    </xf>
    <xf numFmtId="3" fontId="14" fillId="0" borderId="38" xfId="0" applyNumberFormat="1" applyFont="1" applyFill="1" applyBorder="1" applyAlignment="1" applyProtection="1">
      <alignment horizontal="right" vertical="center"/>
      <protection/>
    </xf>
    <xf numFmtId="41" fontId="14" fillId="0" borderId="39" xfId="0" applyNumberFormat="1" applyFont="1" applyFill="1" applyBorder="1" applyAlignment="1" applyProtection="1">
      <alignment horizontal="right" vertical="center"/>
      <protection/>
    </xf>
    <xf numFmtId="49" fontId="30" fillId="0" borderId="0" xfId="0" applyNumberFormat="1" applyFont="1" applyAlignment="1" applyProtection="1">
      <alignment horizontal="left"/>
      <protection/>
    </xf>
    <xf numFmtId="0" fontId="30" fillId="0" borderId="0" xfId="0" applyFont="1" applyAlignment="1" applyProtection="1">
      <alignment/>
      <protection/>
    </xf>
    <xf numFmtId="0" fontId="19" fillId="4" borderId="0" xfId="0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Continuous" vertical="center"/>
      <protection/>
    </xf>
    <xf numFmtId="0" fontId="20" fillId="0" borderId="24" xfId="0" applyFont="1" applyBorder="1" applyAlignment="1" applyProtection="1">
      <alignment horizontal="centerContinuous" vertical="center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3" fillId="0" borderId="32" xfId="0" applyFont="1" applyFill="1" applyBorder="1" applyAlignment="1" applyProtection="1">
      <alignment horizontal="center" vertical="center"/>
      <protection/>
    </xf>
    <xf numFmtId="0" fontId="23" fillId="0" borderId="33" xfId="0" applyFont="1" applyBorder="1" applyAlignment="1" applyProtection="1">
      <alignment horizontal="centerContinuous" vertical="center"/>
      <protection/>
    </xf>
    <xf numFmtId="0" fontId="23" fillId="0" borderId="34" xfId="0" applyFont="1" applyBorder="1" applyAlignment="1" applyProtection="1">
      <alignment horizontal="centerContinuous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31" fillId="0" borderId="45" xfId="0" applyFont="1" applyFill="1" applyBorder="1" applyAlignment="1" applyProtection="1">
      <alignment horizontal="left" vertical="center"/>
      <protection/>
    </xf>
    <xf numFmtId="0" fontId="27" fillId="6" borderId="46" xfId="0" applyFont="1" applyFill="1" applyBorder="1" applyAlignment="1" applyProtection="1">
      <alignment horizontal="left" vertical="center" indent="1"/>
      <protection/>
    </xf>
    <xf numFmtId="0" fontId="27" fillId="6" borderId="47" xfId="0" applyFont="1" applyFill="1" applyBorder="1" applyAlignment="1" applyProtection="1">
      <alignment horizontal="left" vertical="center"/>
      <protection/>
    </xf>
    <xf numFmtId="0" fontId="16" fillId="0" borderId="45" xfId="0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40" xfId="0" applyFont="1" applyFill="1" applyBorder="1" applyAlignment="1" applyProtection="1">
      <alignment horizontal="right" vertical="center"/>
      <protection/>
    </xf>
    <xf numFmtId="0" fontId="27" fillId="6" borderId="26" xfId="0" applyFont="1" applyFill="1" applyBorder="1" applyAlignment="1" applyProtection="1">
      <alignment horizontal="left" vertical="center" indent="1"/>
      <protection/>
    </xf>
    <xf numFmtId="0" fontId="27" fillId="6" borderId="27" xfId="0" applyFont="1" applyFill="1" applyBorder="1" applyAlignment="1" applyProtection="1">
      <alignment horizontal="left" vertical="center"/>
      <protection/>
    </xf>
    <xf numFmtId="0" fontId="16" fillId="0" borderId="40" xfId="0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 applyProtection="1">
      <alignment horizontal="left" vertical="center"/>
      <protection/>
    </xf>
    <xf numFmtId="0" fontId="27" fillId="4" borderId="26" xfId="0" applyFont="1" applyFill="1" applyBorder="1" applyAlignment="1" applyProtection="1">
      <alignment horizontal="left" vertical="center" indent="1"/>
      <protection/>
    </xf>
    <xf numFmtId="0" fontId="27" fillId="4" borderId="27" xfId="0" applyFont="1" applyFill="1" applyBorder="1" applyAlignment="1" applyProtection="1">
      <alignment horizontal="left" vertical="center"/>
      <protection/>
    </xf>
    <xf numFmtId="3" fontId="32" fillId="0" borderId="0" xfId="0" applyNumberFormat="1" applyFont="1" applyFill="1" applyBorder="1" applyAlignment="1" applyProtection="1">
      <alignment horizontal="right" vertical="center"/>
      <protection/>
    </xf>
    <xf numFmtId="168" fontId="24" fillId="0" borderId="0" xfId="0" applyNumberFormat="1" applyFont="1" applyAlignment="1" applyProtection="1">
      <alignment vertical="center"/>
      <protection/>
    </xf>
    <xf numFmtId="0" fontId="27" fillId="0" borderId="26" xfId="0" applyFont="1" applyFill="1" applyBorder="1" applyAlignment="1" applyProtection="1">
      <alignment horizontal="left" vertical="center" indent="1"/>
      <protection/>
    </xf>
    <xf numFmtId="0" fontId="27" fillId="0" borderId="27" xfId="0" applyFont="1" applyFill="1" applyBorder="1" applyAlignment="1" applyProtection="1">
      <alignment horizontal="left" vertical="center"/>
      <protection/>
    </xf>
    <xf numFmtId="0" fontId="31" fillId="0" borderId="26" xfId="0" applyFont="1" applyBorder="1" applyAlignment="1" applyProtection="1">
      <alignment horizontal="left" vertical="center" indent="1"/>
      <protection/>
    </xf>
    <xf numFmtId="0" fontId="16" fillId="0" borderId="27" xfId="0" applyFont="1" applyBorder="1" applyAlignment="1" applyProtection="1">
      <alignment horizontal="left" vertical="center"/>
      <protection/>
    </xf>
    <xf numFmtId="0" fontId="33" fillId="0" borderId="0" xfId="0" applyFont="1" applyFill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/>
      <protection/>
    </xf>
    <xf numFmtId="49" fontId="33" fillId="0" borderId="0" xfId="0" applyNumberFormat="1" applyFont="1" applyFill="1" applyAlignment="1" applyProtection="1">
      <alignment horizontal="right"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49" fontId="24" fillId="0" borderId="0" xfId="0" applyNumberFormat="1" applyFont="1" applyFill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41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 applyProtection="1">
      <alignment/>
      <protection locked="0"/>
    </xf>
    <xf numFmtId="3" fontId="4" fillId="0" borderId="11" xfId="0" applyNumberFormat="1" applyFont="1" applyFill="1" applyBorder="1" applyAlignment="1" applyProtection="1">
      <alignment/>
      <protection locked="0"/>
    </xf>
    <xf numFmtId="0" fontId="1" fillId="0" borderId="4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 applyProtection="1">
      <alignment/>
      <protection locked="0"/>
    </xf>
    <xf numFmtId="3" fontId="4" fillId="0" borderId="5" xfId="0" applyNumberFormat="1" applyFont="1" applyFill="1" applyBorder="1" applyAlignment="1" applyProtection="1">
      <alignment/>
      <protection locked="0"/>
    </xf>
    <xf numFmtId="3" fontId="1" fillId="0" borderId="2" xfId="0" applyNumberFormat="1" applyFont="1" applyFill="1" applyBorder="1" applyAlignment="1" applyProtection="1">
      <alignment/>
      <protection locked="0"/>
    </xf>
    <xf numFmtId="3" fontId="1" fillId="0" borderId="8" xfId="0" applyNumberFormat="1" applyFont="1" applyFill="1" applyBorder="1" applyAlignment="1" applyProtection="1">
      <alignment/>
      <protection locked="0"/>
    </xf>
    <xf numFmtId="3" fontId="1" fillId="0" borderId="48" xfId="0" applyNumberFormat="1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/>
      <protection locked="0"/>
    </xf>
    <xf numFmtId="3" fontId="1" fillId="0" borderId="49" xfId="0" applyNumberFormat="1" applyFont="1" applyFill="1" applyBorder="1" applyAlignment="1" applyProtection="1">
      <alignment/>
      <protection locked="0"/>
    </xf>
    <xf numFmtId="3" fontId="1" fillId="0" borderId="50" xfId="0" applyNumberFormat="1" applyFont="1" applyFill="1" applyBorder="1" applyAlignment="1" applyProtection="1">
      <alignment/>
      <protection locked="0"/>
    </xf>
    <xf numFmtId="9" fontId="4" fillId="0" borderId="0" xfId="20" applyFont="1" applyFill="1" applyBorder="1" applyAlignment="1" applyProtection="1">
      <alignment/>
      <protection/>
    </xf>
    <xf numFmtId="3" fontId="1" fillId="0" borderId="4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168" fontId="16" fillId="0" borderId="0" xfId="0" applyNumberFormat="1" applyFont="1" applyAlignment="1" applyProtection="1">
      <alignment vertical="center"/>
      <protection/>
    </xf>
    <xf numFmtId="0" fontId="24" fillId="0" borderId="51" xfId="0" applyFont="1" applyBorder="1" applyAlignment="1" applyProtection="1">
      <alignment vertical="center"/>
      <protection/>
    </xf>
    <xf numFmtId="0" fontId="24" fillId="0" borderId="51" xfId="0" applyFont="1" applyFill="1" applyBorder="1" applyAlignment="1" applyProtection="1">
      <alignment horizontal="left" vertical="center"/>
      <protection/>
    </xf>
    <xf numFmtId="0" fontId="24" fillId="0" borderId="51" xfId="0" applyFont="1" applyFill="1" applyBorder="1" applyAlignment="1" applyProtection="1">
      <alignment vertical="center"/>
      <protection/>
    </xf>
    <xf numFmtId="0" fontId="35" fillId="0" borderId="51" xfId="0" applyFont="1" applyFill="1" applyBorder="1" applyAlignment="1" applyProtection="1">
      <alignment vertical="center"/>
      <protection/>
    </xf>
    <xf numFmtId="0" fontId="16" fillId="4" borderId="0" xfId="0" applyFont="1" applyFill="1" applyAlignment="1" applyProtection="1">
      <alignment vertical="center"/>
      <protection/>
    </xf>
    <xf numFmtId="0" fontId="16" fillId="4" borderId="0" xfId="0" applyFont="1" applyFill="1" applyAlignment="1" applyProtection="1">
      <alignment horizontal="centerContinuous" vertical="center"/>
      <protection/>
    </xf>
    <xf numFmtId="0" fontId="24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4" fontId="24" fillId="0" borderId="0" xfId="0" applyNumberFormat="1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/>
      <protection/>
    </xf>
    <xf numFmtId="0" fontId="29" fillId="0" borderId="28" xfId="0" applyFont="1" applyBorder="1" applyAlignment="1" applyProtection="1">
      <alignment/>
      <protection/>
    </xf>
    <xf numFmtId="0" fontId="23" fillId="5" borderId="23" xfId="0" applyFont="1" applyFill="1" applyBorder="1" applyAlignment="1" applyProtection="1" quotePrefix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23" fillId="5" borderId="33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27" fillId="6" borderId="26" xfId="0" applyFont="1" applyFill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 horizontal="left" vertical="center" wrapText="1" indent="1"/>
      <protection/>
    </xf>
    <xf numFmtId="0" fontId="29" fillId="0" borderId="28" xfId="0" applyFont="1" applyBorder="1" applyAlignment="1" applyProtection="1">
      <alignment horizontal="left" vertical="center" wrapText="1" indent="1"/>
      <protection/>
    </xf>
    <xf numFmtId="0" fontId="27" fillId="4" borderId="26" xfId="0" applyFont="1" applyFill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>
      <alignment horizontal="left" vertical="center" wrapText="1" indent="1"/>
    </xf>
    <xf numFmtId="0" fontId="29" fillId="0" borderId="28" xfId="0" applyFont="1" applyBorder="1" applyAlignment="1">
      <alignment horizontal="left" vertical="center" wrapText="1" inden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327660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5819775" y="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9" name="text 14"/>
        <xdr:cNvSpPr txBox="1">
          <a:spLocks noChangeArrowheads="1"/>
        </xdr:cNvSpPr>
      </xdr:nvSpPr>
      <xdr:spPr>
        <a:xfrm>
          <a:off x="190500" y="0"/>
          <a:ext cx="16954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9</xdr:col>
      <xdr:colOff>1209675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5819775" y="0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7</xdr:col>
      <xdr:colOff>1171575</xdr:colOff>
      <xdr:row>0</xdr:row>
      <xdr:rowOff>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2524125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30.9.2004
k  31.5.2004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13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14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9
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0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1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3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24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327660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" name="text 17"/>
        <xdr:cNvSpPr txBox="1">
          <a:spLocks noChangeArrowheads="1"/>
        </xdr:cNvSpPr>
      </xdr:nvSpPr>
      <xdr:spPr>
        <a:xfrm>
          <a:off x="5819775" y="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8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0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1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32" name="text 14"/>
        <xdr:cNvSpPr txBox="1">
          <a:spLocks noChangeArrowheads="1"/>
        </xdr:cNvSpPr>
      </xdr:nvSpPr>
      <xdr:spPr>
        <a:xfrm>
          <a:off x="190500" y="0"/>
          <a:ext cx="16954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9</xdr:col>
      <xdr:colOff>1209675</xdr:colOff>
      <xdr:row>0</xdr:row>
      <xdr:rowOff>0</xdr:rowOff>
    </xdr:to>
    <xdr:sp>
      <xdr:nvSpPr>
        <xdr:cNvPr id="33" name="text 17"/>
        <xdr:cNvSpPr txBox="1">
          <a:spLocks noChangeArrowheads="1"/>
        </xdr:cNvSpPr>
      </xdr:nvSpPr>
      <xdr:spPr>
        <a:xfrm>
          <a:off x="5819775" y="0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4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7</xdr:col>
      <xdr:colOff>1171575</xdr:colOff>
      <xdr:row>0</xdr:row>
      <xdr:rowOff>0</xdr:rowOff>
    </xdr:to>
    <xdr:sp>
      <xdr:nvSpPr>
        <xdr:cNvPr id="35" name="text 16"/>
        <xdr:cNvSpPr txBox="1">
          <a:spLocks noChangeArrowheads="1"/>
        </xdr:cNvSpPr>
      </xdr:nvSpPr>
      <xdr:spPr>
        <a:xfrm>
          <a:off x="2524125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31.12.2004
k  31.5.2004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6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37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38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9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40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41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3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4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5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6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114300</xdr:colOff>
      <xdr:row>45</xdr:row>
      <xdr:rowOff>0</xdr:rowOff>
    </xdr:from>
    <xdr:to>
      <xdr:col>4</xdr:col>
      <xdr:colOff>114300</xdr:colOff>
      <xdr:row>45</xdr:row>
      <xdr:rowOff>0</xdr:rowOff>
    </xdr:to>
    <xdr:sp>
      <xdr:nvSpPr>
        <xdr:cNvPr id="47" name="text 14"/>
        <xdr:cNvSpPr txBox="1">
          <a:spLocks noChangeArrowheads="1"/>
        </xdr:cNvSpPr>
      </xdr:nvSpPr>
      <xdr:spPr>
        <a:xfrm>
          <a:off x="114300" y="10039350"/>
          <a:ext cx="13906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6</xdr:col>
      <xdr:colOff>381000</xdr:colOff>
      <xdr:row>45</xdr:row>
      <xdr:rowOff>0</xdr:rowOff>
    </xdr:to>
    <xdr:sp>
      <xdr:nvSpPr>
        <xdr:cNvPr id="48" name="text 16"/>
        <xdr:cNvSpPr txBox="1">
          <a:spLocks noChangeArrowheads="1"/>
        </xdr:cNvSpPr>
      </xdr:nvSpPr>
      <xdr:spPr>
        <a:xfrm>
          <a:off x="1819275" y="10039350"/>
          <a:ext cx="2076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7</xdr:col>
      <xdr:colOff>704850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" name="text 17"/>
        <xdr:cNvSpPr txBox="1">
          <a:spLocks noChangeArrowheads="1"/>
        </xdr:cNvSpPr>
      </xdr:nvSpPr>
      <xdr:spPr>
        <a:xfrm>
          <a:off x="4600575" y="100393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676275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" name="text 18"/>
        <xdr:cNvSpPr txBox="1">
          <a:spLocks noChangeArrowheads="1"/>
        </xdr:cNvSpPr>
      </xdr:nvSpPr>
      <xdr:spPr>
        <a:xfrm>
          <a:off x="4572000" y="100393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1" name="text 18"/>
        <xdr:cNvSpPr txBox="1">
          <a:spLocks noChangeArrowheads="1"/>
        </xdr:cNvSpPr>
      </xdr:nvSpPr>
      <xdr:spPr>
        <a:xfrm>
          <a:off x="181927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2" name="text 18"/>
        <xdr:cNvSpPr txBox="1">
          <a:spLocks noChangeArrowheads="1"/>
        </xdr:cNvSpPr>
      </xdr:nvSpPr>
      <xdr:spPr>
        <a:xfrm>
          <a:off x="181927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3" name="text 18"/>
        <xdr:cNvSpPr txBox="1">
          <a:spLocks noChangeArrowheads="1"/>
        </xdr:cNvSpPr>
      </xdr:nvSpPr>
      <xdr:spPr>
        <a:xfrm>
          <a:off x="181927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4" name="text 18"/>
        <xdr:cNvSpPr txBox="1">
          <a:spLocks noChangeArrowheads="1"/>
        </xdr:cNvSpPr>
      </xdr:nvSpPr>
      <xdr:spPr>
        <a:xfrm>
          <a:off x="181927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276225</xdr:rowOff>
    </xdr:from>
    <xdr:to>
      <xdr:col>4</xdr:col>
      <xdr:colOff>66675</xdr:colOff>
      <xdr:row>4</xdr:row>
      <xdr:rowOff>47625</xdr:rowOff>
    </xdr:to>
    <xdr:sp>
      <xdr:nvSpPr>
        <xdr:cNvPr id="55" name="text 14"/>
        <xdr:cNvSpPr txBox="1">
          <a:spLocks noChangeArrowheads="1"/>
        </xdr:cNvSpPr>
      </xdr:nvSpPr>
      <xdr:spPr>
        <a:xfrm>
          <a:off x="66675" y="276225"/>
          <a:ext cx="1390650" cy="5524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676275</xdr:colOff>
      <xdr:row>0</xdr:row>
      <xdr:rowOff>295275</xdr:rowOff>
    </xdr:from>
    <xdr:to>
      <xdr:col>9</xdr:col>
      <xdr:colOff>0</xdr:colOff>
      <xdr:row>2</xdr:row>
      <xdr:rowOff>9525</xdr:rowOff>
    </xdr:to>
    <xdr:sp>
      <xdr:nvSpPr>
        <xdr:cNvPr id="56" name="text 18"/>
        <xdr:cNvSpPr txBox="1">
          <a:spLocks noChangeArrowheads="1"/>
        </xdr:cNvSpPr>
      </xdr:nvSpPr>
      <xdr:spPr>
        <a:xfrm>
          <a:off x="4572000" y="2952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4</xdr:col>
      <xdr:colOff>428625</xdr:colOff>
      <xdr:row>7</xdr:row>
      <xdr:rowOff>161925</xdr:rowOff>
    </xdr:from>
    <xdr:to>
      <xdr:col>4</xdr:col>
      <xdr:colOff>428625</xdr:colOff>
      <xdr:row>8</xdr:row>
      <xdr:rowOff>180975</xdr:rowOff>
    </xdr:to>
    <xdr:sp>
      <xdr:nvSpPr>
        <xdr:cNvPr id="57" name="text 18"/>
        <xdr:cNvSpPr txBox="1">
          <a:spLocks noChangeArrowheads="1"/>
        </xdr:cNvSpPr>
      </xdr:nvSpPr>
      <xdr:spPr>
        <a:xfrm>
          <a:off x="1819275" y="1428750"/>
          <a:ext cx="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0</xdr:colOff>
      <xdr:row>7</xdr:row>
      <xdr:rowOff>161925</xdr:rowOff>
    </xdr:from>
    <xdr:to>
      <xdr:col>5</xdr:col>
      <xdr:colOff>762000</xdr:colOff>
      <xdr:row>8</xdr:row>
      <xdr:rowOff>180975</xdr:rowOff>
    </xdr:to>
    <xdr:sp>
      <xdr:nvSpPr>
        <xdr:cNvPr id="58" name="text 18"/>
        <xdr:cNvSpPr txBox="1">
          <a:spLocks noChangeArrowheads="1"/>
        </xdr:cNvSpPr>
      </xdr:nvSpPr>
      <xdr:spPr>
        <a:xfrm>
          <a:off x="1819275" y="1428750"/>
          <a:ext cx="7620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180975</xdr:colOff>
      <xdr:row>7</xdr:row>
      <xdr:rowOff>161925</xdr:rowOff>
    </xdr:from>
    <xdr:to>
      <xdr:col>6</xdr:col>
      <xdr:colOff>381000</xdr:colOff>
      <xdr:row>8</xdr:row>
      <xdr:rowOff>180975</xdr:rowOff>
    </xdr:to>
    <xdr:sp>
      <xdr:nvSpPr>
        <xdr:cNvPr id="59" name="text 18"/>
        <xdr:cNvSpPr txBox="1">
          <a:spLocks noChangeArrowheads="1"/>
        </xdr:cNvSpPr>
      </xdr:nvSpPr>
      <xdr:spPr>
        <a:xfrm>
          <a:off x="2000250" y="1428750"/>
          <a:ext cx="18954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0</xdr:colOff>
      <xdr:row>8</xdr:row>
      <xdr:rowOff>161925</xdr:rowOff>
    </xdr:from>
    <xdr:to>
      <xdr:col>5</xdr:col>
      <xdr:colOff>9525</xdr:colOff>
      <xdr:row>10</xdr:row>
      <xdr:rowOff>28575</xdr:rowOff>
    </xdr:to>
    <xdr:sp>
      <xdr:nvSpPr>
        <xdr:cNvPr id="60" name="text 18"/>
        <xdr:cNvSpPr txBox="1">
          <a:spLocks noChangeArrowheads="1"/>
        </xdr:cNvSpPr>
      </xdr:nvSpPr>
      <xdr:spPr>
        <a:xfrm>
          <a:off x="1819275" y="1676400"/>
          <a:ext cx="952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0</xdr:colOff>
      <xdr:row>8</xdr:row>
      <xdr:rowOff>161925</xdr:rowOff>
    </xdr:from>
    <xdr:to>
      <xdr:col>5</xdr:col>
      <xdr:colOff>200025</xdr:colOff>
      <xdr:row>10</xdr:row>
      <xdr:rowOff>28575</xdr:rowOff>
    </xdr:to>
    <xdr:sp>
      <xdr:nvSpPr>
        <xdr:cNvPr id="61" name="text 18"/>
        <xdr:cNvSpPr txBox="1">
          <a:spLocks noChangeArrowheads="1"/>
        </xdr:cNvSpPr>
      </xdr:nvSpPr>
      <xdr:spPr>
        <a:xfrm>
          <a:off x="1819275" y="1676400"/>
          <a:ext cx="20002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03
</a:t>
          </a:r>
        </a:p>
      </xdr:txBody>
    </xdr:sp>
    <xdr:clientData/>
  </xdr:twoCellAnchor>
  <xdr:twoCellAnchor>
    <xdr:from>
      <xdr:col>5</xdr:col>
      <xdr:colOff>180975</xdr:colOff>
      <xdr:row>8</xdr:row>
      <xdr:rowOff>161925</xdr:rowOff>
    </xdr:from>
    <xdr:to>
      <xdr:col>6</xdr:col>
      <xdr:colOff>381000</xdr:colOff>
      <xdr:row>10</xdr:row>
      <xdr:rowOff>28575</xdr:rowOff>
    </xdr:to>
    <xdr:sp>
      <xdr:nvSpPr>
        <xdr:cNvPr id="62" name="text 18"/>
        <xdr:cNvSpPr txBox="1">
          <a:spLocks noChangeArrowheads="1"/>
        </xdr:cNvSpPr>
      </xdr:nvSpPr>
      <xdr:spPr>
        <a:xfrm>
          <a:off x="2000250" y="1676400"/>
          <a:ext cx="189547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0</xdr:col>
      <xdr:colOff>114300</xdr:colOff>
      <xdr:row>45</xdr:row>
      <xdr:rowOff>0</xdr:rowOff>
    </xdr:from>
    <xdr:to>
      <xdr:col>4</xdr:col>
      <xdr:colOff>114300</xdr:colOff>
      <xdr:row>45</xdr:row>
      <xdr:rowOff>0</xdr:rowOff>
    </xdr:to>
    <xdr:sp>
      <xdr:nvSpPr>
        <xdr:cNvPr id="63" name="text 14"/>
        <xdr:cNvSpPr txBox="1">
          <a:spLocks noChangeArrowheads="1"/>
        </xdr:cNvSpPr>
      </xdr:nvSpPr>
      <xdr:spPr>
        <a:xfrm>
          <a:off x="114300" y="10039350"/>
          <a:ext cx="13906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64" name="text 18"/>
        <xdr:cNvSpPr txBox="1">
          <a:spLocks noChangeArrowheads="1"/>
        </xdr:cNvSpPr>
      </xdr:nvSpPr>
      <xdr:spPr>
        <a:xfrm>
          <a:off x="181927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65" name="text 18"/>
        <xdr:cNvSpPr txBox="1">
          <a:spLocks noChangeArrowheads="1"/>
        </xdr:cNvSpPr>
      </xdr:nvSpPr>
      <xdr:spPr>
        <a:xfrm>
          <a:off x="181927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66" name="text 18"/>
        <xdr:cNvSpPr txBox="1">
          <a:spLocks noChangeArrowheads="1"/>
        </xdr:cNvSpPr>
      </xdr:nvSpPr>
      <xdr:spPr>
        <a:xfrm>
          <a:off x="181927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67" name="text 18"/>
        <xdr:cNvSpPr txBox="1">
          <a:spLocks noChangeArrowheads="1"/>
        </xdr:cNvSpPr>
      </xdr:nvSpPr>
      <xdr:spPr>
        <a:xfrm>
          <a:off x="181927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68" name="text 14"/>
        <xdr:cNvSpPr txBox="1">
          <a:spLocks noChangeArrowheads="1"/>
        </xdr:cNvSpPr>
      </xdr:nvSpPr>
      <xdr:spPr>
        <a:xfrm>
          <a:off x="238125" y="100393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69" name="text 16"/>
        <xdr:cNvSpPr txBox="1">
          <a:spLocks noChangeArrowheads="1"/>
        </xdr:cNvSpPr>
      </xdr:nvSpPr>
      <xdr:spPr>
        <a:xfrm>
          <a:off x="3276600" y="100393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" name="text 17"/>
        <xdr:cNvSpPr txBox="1">
          <a:spLocks noChangeArrowheads="1"/>
        </xdr:cNvSpPr>
      </xdr:nvSpPr>
      <xdr:spPr>
        <a:xfrm>
          <a:off x="5819775" y="100393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" name="text 18"/>
        <xdr:cNvSpPr txBox="1">
          <a:spLocks noChangeArrowheads="1"/>
        </xdr:cNvSpPr>
      </xdr:nvSpPr>
      <xdr:spPr>
        <a:xfrm>
          <a:off x="5791200" y="100393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72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73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74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75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276225</xdr:rowOff>
    </xdr:from>
    <xdr:to>
      <xdr:col>5</xdr:col>
      <xdr:colOff>66675</xdr:colOff>
      <xdr:row>4</xdr:row>
      <xdr:rowOff>47625</xdr:rowOff>
    </xdr:to>
    <xdr:sp>
      <xdr:nvSpPr>
        <xdr:cNvPr id="76" name="text 14"/>
        <xdr:cNvSpPr txBox="1">
          <a:spLocks noChangeArrowheads="1"/>
        </xdr:cNvSpPr>
      </xdr:nvSpPr>
      <xdr:spPr>
        <a:xfrm>
          <a:off x="190500" y="276225"/>
          <a:ext cx="1695450" cy="5524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77" name="text 17"/>
        <xdr:cNvSpPr txBox="1">
          <a:spLocks noChangeArrowheads="1"/>
        </xdr:cNvSpPr>
      </xdr:nvSpPr>
      <xdr:spPr>
        <a:xfrm>
          <a:off x="5819775" y="6191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295275</xdr:rowOff>
    </xdr:from>
    <xdr:to>
      <xdr:col>10</xdr:col>
      <xdr:colOff>0</xdr:colOff>
      <xdr:row>2</xdr:row>
      <xdr:rowOff>9525</xdr:rowOff>
    </xdr:to>
    <xdr:sp>
      <xdr:nvSpPr>
        <xdr:cNvPr id="78" name="text 18"/>
        <xdr:cNvSpPr txBox="1">
          <a:spLocks noChangeArrowheads="1"/>
        </xdr:cNvSpPr>
      </xdr:nvSpPr>
      <xdr:spPr>
        <a:xfrm>
          <a:off x="5791200" y="2952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79" name="text 16"/>
        <xdr:cNvSpPr txBox="1">
          <a:spLocks noChangeArrowheads="1"/>
        </xdr:cNvSpPr>
      </xdr:nvSpPr>
      <xdr:spPr>
        <a:xfrm>
          <a:off x="2524125" y="7239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30.9.2005
k  31.5.2004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80" name="text 18"/>
        <xdr:cNvSpPr txBox="1">
          <a:spLocks noChangeArrowheads="1"/>
        </xdr:cNvSpPr>
      </xdr:nvSpPr>
      <xdr:spPr>
        <a:xfrm>
          <a:off x="2657475" y="14192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81" name="text 18"/>
        <xdr:cNvSpPr txBox="1">
          <a:spLocks noChangeArrowheads="1"/>
        </xdr:cNvSpPr>
      </xdr:nvSpPr>
      <xdr:spPr>
        <a:xfrm>
          <a:off x="3181350" y="14192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82" name="text 18"/>
        <xdr:cNvSpPr txBox="1">
          <a:spLocks noChangeArrowheads="1"/>
        </xdr:cNvSpPr>
      </xdr:nvSpPr>
      <xdr:spPr>
        <a:xfrm>
          <a:off x="3695700" y="14192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83" name="text 18"/>
        <xdr:cNvSpPr txBox="1">
          <a:spLocks noChangeArrowheads="1"/>
        </xdr:cNvSpPr>
      </xdr:nvSpPr>
      <xdr:spPr>
        <a:xfrm>
          <a:off x="2657475" y="16668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28575</xdr:rowOff>
    </xdr:to>
    <xdr:sp>
      <xdr:nvSpPr>
        <xdr:cNvPr id="84" name="text 18"/>
        <xdr:cNvSpPr txBox="1">
          <a:spLocks noChangeArrowheads="1"/>
        </xdr:cNvSpPr>
      </xdr:nvSpPr>
      <xdr:spPr>
        <a:xfrm>
          <a:off x="3181350" y="16668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
09
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85" name="text 18"/>
        <xdr:cNvSpPr txBox="1">
          <a:spLocks noChangeArrowheads="1"/>
        </xdr:cNvSpPr>
      </xdr:nvSpPr>
      <xdr:spPr>
        <a:xfrm>
          <a:off x="3695700" y="16668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        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86" name="text 14"/>
        <xdr:cNvSpPr txBox="1">
          <a:spLocks noChangeArrowheads="1"/>
        </xdr:cNvSpPr>
      </xdr:nvSpPr>
      <xdr:spPr>
        <a:xfrm>
          <a:off x="238125" y="100393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7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8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9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90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152400" y="0"/>
          <a:ext cx="17240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2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3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9
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5</xdr:col>
      <xdr:colOff>3105150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362200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30.9.2004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text 18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1981200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5772150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7</xdr:col>
      <xdr:colOff>2000250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57531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152400" y="0"/>
          <a:ext cx="17240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14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19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5</xdr:col>
      <xdr:colOff>3105150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362200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31.12.2004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1981200</xdr:colOff>
      <xdr:row>0</xdr:row>
      <xdr:rowOff>0</xdr:rowOff>
    </xdr:to>
    <xdr:sp>
      <xdr:nvSpPr>
        <xdr:cNvPr id="23" name="text 17"/>
        <xdr:cNvSpPr txBox="1">
          <a:spLocks noChangeArrowheads="1"/>
        </xdr:cNvSpPr>
      </xdr:nvSpPr>
      <xdr:spPr>
        <a:xfrm>
          <a:off x="5772150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7</xdr:col>
      <xdr:colOff>2000250</xdr:colOff>
      <xdr:row>0</xdr:row>
      <xdr:rowOff>0</xdr:rowOff>
    </xdr:to>
    <xdr:sp>
      <xdr:nvSpPr>
        <xdr:cNvPr id="24" name="text 18"/>
        <xdr:cNvSpPr txBox="1">
          <a:spLocks noChangeArrowheads="1"/>
        </xdr:cNvSpPr>
      </xdr:nvSpPr>
      <xdr:spPr>
        <a:xfrm>
          <a:off x="57531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25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27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28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29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30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03
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31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32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31.03.2005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33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34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35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36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37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38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39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40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41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42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09
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43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30.09.2005
.2005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45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46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47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48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ernikovai\Local%20Settings\Temporary%20Internet%20Files\OLK7D\&#268;SOB%20AM%20-%20v&#253;kazy%20CAS%2005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UP"/>
      <sheetName val="PL"/>
      <sheetName val="BS"/>
      <sheetName val="Rozvaha"/>
      <sheetName val="Výsledovka"/>
      <sheetName val="Změny vlast. kapitálu"/>
    </sheetNames>
    <sheetDataSet>
      <sheetData sheetId="1">
        <row r="9">
          <cell r="J9">
            <v>-1784807.5499999998</v>
          </cell>
        </row>
        <row r="18">
          <cell r="J18">
            <v>-186825764.54</v>
          </cell>
        </row>
        <row r="26">
          <cell r="J26">
            <v>50995811.61</v>
          </cell>
        </row>
        <row r="34">
          <cell r="J34">
            <v>-546607.02</v>
          </cell>
        </row>
        <row r="43">
          <cell r="J43">
            <v>-1403976.26</v>
          </cell>
        </row>
        <row r="56">
          <cell r="J56">
            <v>4522781.92</v>
          </cell>
        </row>
        <row r="60">
          <cell r="J60">
            <v>25127785</v>
          </cell>
        </row>
        <row r="63">
          <cell r="J63">
            <v>8636345</v>
          </cell>
        </row>
        <row r="98">
          <cell r="J98">
            <v>12300642.13</v>
          </cell>
        </row>
        <row r="101">
          <cell r="J101">
            <v>1841795.63</v>
          </cell>
        </row>
        <row r="104">
          <cell r="J104">
            <v>23466500</v>
          </cell>
        </row>
      </sheetData>
      <sheetData sheetId="2">
        <row r="9">
          <cell r="P9">
            <v>75957</v>
          </cell>
        </row>
        <row r="26">
          <cell r="P26">
            <v>12077038.839998912</v>
          </cell>
        </row>
        <row r="27">
          <cell r="P27">
            <v>118000000</v>
          </cell>
        </row>
        <row r="34">
          <cell r="P34">
            <v>381916.9399999998</v>
          </cell>
        </row>
        <row r="44">
          <cell r="Q44">
            <v>-5920439.739999997</v>
          </cell>
        </row>
        <row r="55">
          <cell r="Q55">
            <v>-16032533.18</v>
          </cell>
        </row>
        <row r="56">
          <cell r="P56">
            <v>266742.70999999996</v>
          </cell>
        </row>
        <row r="66">
          <cell r="P66">
            <v>106464832.28999996</v>
          </cell>
        </row>
        <row r="67">
          <cell r="Q67">
            <v>-18481817.369999997</v>
          </cell>
        </row>
        <row r="78">
          <cell r="P78">
            <v>2532290.409999999</v>
          </cell>
        </row>
        <row r="79">
          <cell r="Q79">
            <v>-6523214.43</v>
          </cell>
        </row>
        <row r="81">
          <cell r="Q81">
            <v>-684433.5999994278</v>
          </cell>
        </row>
        <row r="90">
          <cell r="P90">
            <v>61411000</v>
          </cell>
        </row>
        <row r="92">
          <cell r="P92">
            <v>5729654.960000001</v>
          </cell>
        </row>
        <row r="94">
          <cell r="P94">
            <v>-2526739.0199999996</v>
          </cell>
        </row>
        <row r="97">
          <cell r="P97">
            <v>9041391.27</v>
          </cell>
        </row>
        <row r="98">
          <cell r="P98">
            <v>-5122668.4</v>
          </cell>
        </row>
        <row r="100">
          <cell r="Q100">
            <v>-57068000</v>
          </cell>
        </row>
        <row r="101">
          <cell r="Q101">
            <v>-34000000</v>
          </cell>
        </row>
        <row r="102">
          <cell r="Q102">
            <v>-105951484.6</v>
          </cell>
        </row>
        <row r="104">
          <cell r="Q104">
            <v>0</v>
          </cell>
        </row>
        <row r="105">
          <cell r="Q105">
            <v>-63669494.080000006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1.625" style="97" customWidth="1"/>
    <col min="2" max="2" width="6.625" style="194" customWidth="1"/>
    <col min="3" max="3" width="3.625" style="195" customWidth="1"/>
    <col min="4" max="4" width="6.375" style="195" customWidth="1"/>
    <col min="5" max="5" width="5.625" style="195" customWidth="1"/>
    <col min="6" max="6" width="22.25390625" style="100" customWidth="1"/>
    <col min="7" max="7" width="5.00390625" style="100" customWidth="1"/>
    <col min="8" max="10" width="16.00390625" style="101" customWidth="1"/>
    <col min="11" max="11" width="1.625" style="97" customWidth="1"/>
    <col min="12" max="16384" width="9.125" style="97" customWidth="1"/>
  </cols>
  <sheetData>
    <row r="1" spans="1:11" s="79" customFormat="1" ht="23.25" customHeight="1">
      <c r="A1" s="75"/>
      <c r="B1" s="76"/>
      <c r="C1" s="76"/>
      <c r="D1" s="76"/>
      <c r="E1" s="77"/>
      <c r="F1" s="77"/>
      <c r="G1" s="75"/>
      <c r="H1" s="75"/>
      <c r="I1" s="75"/>
      <c r="J1" s="78"/>
      <c r="K1" s="78"/>
    </row>
    <row r="2" spans="1:11" s="79" customFormat="1" ht="15" customHeight="1">
      <c r="A2" s="80"/>
      <c r="B2" s="81"/>
      <c r="C2" s="81"/>
      <c r="D2" s="81"/>
      <c r="E2" s="82" t="s">
        <v>208</v>
      </c>
      <c r="F2" s="82"/>
      <c r="G2" s="80"/>
      <c r="H2" s="80"/>
      <c r="I2" s="83"/>
      <c r="J2" s="84"/>
      <c r="K2" s="78"/>
    </row>
    <row r="3" spans="1:11" s="79" customFormat="1" ht="15.75" customHeight="1">
      <c r="A3" s="80"/>
      <c r="B3" s="85"/>
      <c r="C3" s="85"/>
      <c r="D3" s="85"/>
      <c r="E3" s="86"/>
      <c r="F3" s="86"/>
      <c r="G3" s="80"/>
      <c r="H3" s="80"/>
      <c r="I3" s="80"/>
      <c r="J3" s="84"/>
      <c r="K3" s="78"/>
    </row>
    <row r="4" spans="1:11" s="79" customFormat="1" ht="7.5" customHeight="1">
      <c r="A4" s="75"/>
      <c r="B4" s="77"/>
      <c r="C4" s="77"/>
      <c r="D4" s="77"/>
      <c r="E4" s="87"/>
      <c r="F4" s="87"/>
      <c r="G4" s="87"/>
      <c r="H4" s="83"/>
      <c r="I4" s="80"/>
      <c r="J4" s="84"/>
      <c r="K4" s="75"/>
    </row>
    <row r="5" spans="1:11" s="79" customFormat="1" ht="12.75" customHeight="1">
      <c r="A5" s="75"/>
      <c r="B5" s="77"/>
      <c r="C5" s="77"/>
      <c r="D5" s="77"/>
      <c r="E5" s="87"/>
      <c r="F5" s="87"/>
      <c r="G5" s="87"/>
      <c r="H5" s="85"/>
      <c r="I5" s="88"/>
      <c r="J5" s="84"/>
      <c r="K5" s="78"/>
    </row>
    <row r="6" spans="1:11" s="90" customFormat="1" ht="16.5" customHeight="1">
      <c r="A6" s="80"/>
      <c r="B6" s="87"/>
      <c r="C6" s="87"/>
      <c r="D6" s="87"/>
      <c r="E6" s="80" t="s">
        <v>209</v>
      </c>
      <c r="F6" s="80"/>
      <c r="G6" s="85"/>
      <c r="H6" s="85"/>
      <c r="I6" s="85"/>
      <c r="J6" s="89"/>
      <c r="K6" s="78"/>
    </row>
    <row r="7" spans="1:11" s="90" customFormat="1" ht="9" customHeight="1">
      <c r="A7" s="80"/>
      <c r="B7" s="87"/>
      <c r="C7" s="87"/>
      <c r="D7" s="87"/>
      <c r="E7" s="87"/>
      <c r="F7" s="77"/>
      <c r="G7" s="91"/>
      <c r="H7" s="91"/>
      <c r="I7" s="85"/>
      <c r="J7" s="92"/>
      <c r="K7" s="78"/>
    </row>
    <row r="8" spans="1:11" s="79" customFormat="1" ht="19.5" customHeight="1">
      <c r="A8" s="93"/>
      <c r="B8" s="76"/>
      <c r="C8" s="76"/>
      <c r="D8" s="76"/>
      <c r="E8" s="94"/>
      <c r="F8" s="94"/>
      <c r="G8" s="85"/>
      <c r="H8" s="85"/>
      <c r="I8" s="95"/>
      <c r="J8" s="84"/>
      <c r="K8" s="269"/>
    </row>
    <row r="9" spans="1:11" s="79" customFormat="1" ht="26.25" customHeight="1">
      <c r="A9" s="93"/>
      <c r="B9" s="77"/>
      <c r="C9" s="77"/>
      <c r="D9" s="77"/>
      <c r="E9" s="94"/>
      <c r="F9" s="94"/>
      <c r="G9" s="85"/>
      <c r="H9" s="85"/>
      <c r="I9" s="95"/>
      <c r="J9" s="84"/>
      <c r="K9" s="269"/>
    </row>
    <row r="10" spans="1:11" s="79" customFormat="1" ht="9.75" customHeight="1">
      <c r="A10" s="93"/>
      <c r="B10" s="76"/>
      <c r="C10" s="76"/>
      <c r="D10" s="76"/>
      <c r="E10" s="94"/>
      <c r="F10" s="94"/>
      <c r="G10" s="96"/>
      <c r="H10" s="96"/>
      <c r="I10" s="95"/>
      <c r="J10" s="84"/>
      <c r="K10" s="269"/>
    </row>
    <row r="11" spans="1:11" s="79" customFormat="1" ht="7.5" customHeight="1">
      <c r="A11" s="93"/>
      <c r="B11" s="94"/>
      <c r="C11" s="94"/>
      <c r="D11" s="94"/>
      <c r="E11" s="94"/>
      <c r="F11" s="94"/>
      <c r="G11" s="93"/>
      <c r="H11" s="93"/>
      <c r="I11" s="93"/>
      <c r="J11" s="93"/>
      <c r="K11" s="269"/>
    </row>
    <row r="12" spans="1:11" s="79" customFormat="1" ht="7.5" customHeight="1">
      <c r="A12" s="93"/>
      <c r="B12" s="94"/>
      <c r="C12" s="94"/>
      <c r="D12" s="94"/>
      <c r="E12" s="94"/>
      <c r="F12" s="94"/>
      <c r="G12" s="93"/>
      <c r="H12" s="93"/>
      <c r="I12" s="93"/>
      <c r="J12" s="93"/>
      <c r="K12" s="269"/>
    </row>
    <row r="13" spans="1:11" s="79" customFormat="1" ht="7.5" customHeight="1">
      <c r="A13" s="93"/>
      <c r="B13" s="94"/>
      <c r="C13" s="94"/>
      <c r="D13" s="94"/>
      <c r="E13" s="94"/>
      <c r="F13" s="94"/>
      <c r="G13" s="93"/>
      <c r="H13" s="93"/>
      <c r="I13" s="93"/>
      <c r="J13" s="93"/>
      <c r="K13" s="269"/>
    </row>
    <row r="14" spans="1:11" s="79" customFormat="1" ht="13.5" customHeight="1">
      <c r="A14" s="80"/>
      <c r="B14" s="87"/>
      <c r="C14" s="87"/>
      <c r="D14" s="87"/>
      <c r="E14" s="87"/>
      <c r="F14" s="87"/>
      <c r="G14" s="80"/>
      <c r="H14" s="80"/>
      <c r="I14" s="80"/>
      <c r="J14" s="80"/>
      <c r="K14" s="270"/>
    </row>
    <row r="15" spans="2:5" ht="6.75" customHeight="1">
      <c r="B15" s="98"/>
      <c r="C15" s="99"/>
      <c r="D15" s="99"/>
      <c r="E15" s="99"/>
    </row>
    <row r="16" spans="2:11" ht="13.5" customHeight="1">
      <c r="B16" s="102" t="s">
        <v>210</v>
      </c>
      <c r="C16" s="103" t="s">
        <v>211</v>
      </c>
      <c r="D16" s="104"/>
      <c r="E16" s="104"/>
      <c r="F16" s="105"/>
      <c r="G16" s="106" t="s">
        <v>212</v>
      </c>
      <c r="H16" s="107"/>
      <c r="I16" s="108" t="s">
        <v>213</v>
      </c>
      <c r="J16" s="109"/>
      <c r="K16" s="271"/>
    </row>
    <row r="17" spans="2:11" ht="13.5" customHeight="1">
      <c r="B17" s="110"/>
      <c r="C17" s="111"/>
      <c r="D17" s="112"/>
      <c r="E17" s="112"/>
      <c r="F17" s="113"/>
      <c r="G17" s="114"/>
      <c r="H17" s="115" t="s">
        <v>214</v>
      </c>
      <c r="I17" s="115" t="s">
        <v>215</v>
      </c>
      <c r="J17" s="115" t="s">
        <v>216</v>
      </c>
      <c r="K17" s="271"/>
    </row>
    <row r="18" spans="1:11" s="274" customFormat="1" ht="13.5" customHeight="1" thickBot="1">
      <c r="A18" s="272"/>
      <c r="B18" s="116" t="s">
        <v>217</v>
      </c>
      <c r="C18" s="117" t="s">
        <v>218</v>
      </c>
      <c r="D18" s="118"/>
      <c r="E18" s="118"/>
      <c r="F18" s="119"/>
      <c r="G18" s="120" t="s">
        <v>219</v>
      </c>
      <c r="H18" s="121">
        <v>1</v>
      </c>
      <c r="I18" s="121">
        <v>2</v>
      </c>
      <c r="J18" s="121">
        <v>3</v>
      </c>
      <c r="K18" s="273"/>
    </row>
    <row r="19" spans="2:11" ht="19.5" customHeight="1">
      <c r="B19" s="122" t="s">
        <v>220</v>
      </c>
      <c r="C19" s="123" t="s">
        <v>221</v>
      </c>
      <c r="D19" s="124"/>
      <c r="E19" s="124"/>
      <c r="F19" s="125"/>
      <c r="G19" s="126">
        <v>1</v>
      </c>
      <c r="H19" s="127">
        <f>+'[1]BS'!P9</f>
        <v>75957</v>
      </c>
      <c r="I19" s="127"/>
      <c r="J19" s="127">
        <f>+H19+I19</f>
        <v>75957</v>
      </c>
      <c r="K19" s="271"/>
    </row>
    <row r="20" spans="2:11" ht="34.5" customHeight="1">
      <c r="B20" s="128" t="s">
        <v>222</v>
      </c>
      <c r="C20" s="278" t="s">
        <v>223</v>
      </c>
      <c r="D20" s="279"/>
      <c r="E20" s="279"/>
      <c r="F20" s="280"/>
      <c r="G20" s="129">
        <f>G19+1</f>
        <v>2</v>
      </c>
      <c r="H20" s="127"/>
      <c r="I20" s="127"/>
      <c r="J20" s="127">
        <f>+H20+I20</f>
        <v>0</v>
      </c>
      <c r="K20" s="271"/>
    </row>
    <row r="21" spans="2:11" ht="19.5" customHeight="1">
      <c r="B21" s="130" t="s">
        <v>224</v>
      </c>
      <c r="C21" s="131"/>
      <c r="D21" s="132" t="s">
        <v>225</v>
      </c>
      <c r="E21" s="133" t="s">
        <v>226</v>
      </c>
      <c r="F21" s="134"/>
      <c r="G21" s="129">
        <f aca="true" t="shared" si="0" ref="G21:G43">G20+1</f>
        <v>3</v>
      </c>
      <c r="H21" s="135"/>
      <c r="I21" s="135"/>
      <c r="J21" s="135">
        <f>+H21+I21</f>
        <v>0</v>
      </c>
      <c r="K21" s="271"/>
    </row>
    <row r="22" spans="2:11" ht="19.5" customHeight="1">
      <c r="B22" s="130" t="s">
        <v>227</v>
      </c>
      <c r="C22" s="131"/>
      <c r="D22" s="132"/>
      <c r="E22" s="133" t="s">
        <v>228</v>
      </c>
      <c r="F22" s="134"/>
      <c r="G22" s="129">
        <f t="shared" si="0"/>
        <v>4</v>
      </c>
      <c r="H22" s="135"/>
      <c r="I22" s="135"/>
      <c r="J22" s="135">
        <f>+H22+I22</f>
        <v>0</v>
      </c>
      <c r="K22" s="271"/>
    </row>
    <row r="23" spans="2:11" ht="19.5" customHeight="1">
      <c r="B23" s="128" t="s">
        <v>229</v>
      </c>
      <c r="C23" s="131" t="s">
        <v>230</v>
      </c>
      <c r="D23" s="132"/>
      <c r="E23" s="133"/>
      <c r="F23" s="134"/>
      <c r="G23" s="129">
        <f t="shared" si="0"/>
        <v>5</v>
      </c>
      <c r="H23" s="127">
        <f>SUM(H24:H25)</f>
        <v>130077038.83999892</v>
      </c>
      <c r="I23" s="127"/>
      <c r="J23" s="127">
        <f>H23+I23</f>
        <v>130077038.83999892</v>
      </c>
      <c r="K23" s="271"/>
    </row>
    <row r="24" spans="2:11" ht="19.5" customHeight="1">
      <c r="B24" s="130" t="s">
        <v>231</v>
      </c>
      <c r="C24" s="131"/>
      <c r="D24" s="132" t="s">
        <v>225</v>
      </c>
      <c r="E24" s="133" t="s">
        <v>232</v>
      </c>
      <c r="F24" s="134"/>
      <c r="G24" s="129">
        <f t="shared" si="0"/>
        <v>6</v>
      </c>
      <c r="H24" s="135">
        <f>+'[1]BS'!P26</f>
        <v>12077038.839998912</v>
      </c>
      <c r="I24" s="135"/>
      <c r="J24" s="135">
        <f>+H24+I24</f>
        <v>12077038.839998912</v>
      </c>
      <c r="K24" s="271"/>
    </row>
    <row r="25" spans="2:11" ht="19.5" customHeight="1">
      <c r="B25" s="130" t="s">
        <v>233</v>
      </c>
      <c r="C25" s="131"/>
      <c r="D25" s="132"/>
      <c r="E25" s="133" t="s">
        <v>234</v>
      </c>
      <c r="F25" s="134"/>
      <c r="G25" s="129">
        <f t="shared" si="0"/>
        <v>7</v>
      </c>
      <c r="H25" s="135">
        <f>+'[1]BS'!P27</f>
        <v>118000000</v>
      </c>
      <c r="I25" s="135"/>
      <c r="J25" s="135">
        <f>+H25+I25</f>
        <v>118000000</v>
      </c>
      <c r="K25" s="271"/>
    </row>
    <row r="26" spans="2:11" ht="19.5" customHeight="1">
      <c r="B26" s="128" t="s">
        <v>235</v>
      </c>
      <c r="C26" s="131" t="s">
        <v>236</v>
      </c>
      <c r="D26" s="132"/>
      <c r="E26" s="133"/>
      <c r="F26" s="134"/>
      <c r="G26" s="129">
        <f t="shared" si="0"/>
        <v>8</v>
      </c>
      <c r="H26" s="127"/>
      <c r="I26" s="127"/>
      <c r="J26" s="127"/>
      <c r="K26" s="271"/>
    </row>
    <row r="27" spans="2:11" ht="19.5" customHeight="1">
      <c r="B27" s="130" t="s">
        <v>237</v>
      </c>
      <c r="C27" s="131"/>
      <c r="D27" s="132" t="s">
        <v>225</v>
      </c>
      <c r="E27" s="133" t="s">
        <v>232</v>
      </c>
      <c r="F27" s="134"/>
      <c r="G27" s="129">
        <f t="shared" si="0"/>
        <v>9</v>
      </c>
      <c r="H27" s="135"/>
      <c r="I27" s="135"/>
      <c r="J27" s="135">
        <f>+H27+I27</f>
        <v>0</v>
      </c>
      <c r="K27" s="271"/>
    </row>
    <row r="28" spans="2:11" ht="19.5" customHeight="1">
      <c r="B28" s="130" t="s">
        <v>238</v>
      </c>
      <c r="C28" s="131"/>
      <c r="D28" s="132"/>
      <c r="E28" s="133" t="s">
        <v>234</v>
      </c>
      <c r="F28" s="134"/>
      <c r="G28" s="129">
        <f t="shared" si="0"/>
        <v>10</v>
      </c>
      <c r="H28" s="135"/>
      <c r="I28" s="135"/>
      <c r="J28" s="135">
        <f>+H28+I28</f>
        <v>0</v>
      </c>
      <c r="K28" s="271"/>
    </row>
    <row r="29" spans="2:11" ht="19.5" customHeight="1">
      <c r="B29" s="128" t="s">
        <v>239</v>
      </c>
      <c r="C29" s="131" t="s">
        <v>240</v>
      </c>
      <c r="D29" s="132"/>
      <c r="E29" s="133"/>
      <c r="F29" s="134"/>
      <c r="G29" s="129">
        <f t="shared" si="0"/>
        <v>11</v>
      </c>
      <c r="H29" s="127">
        <f>SUM(H30:H31)</f>
        <v>0</v>
      </c>
      <c r="I29" s="127"/>
      <c r="J29" s="127">
        <f>H29+I29</f>
        <v>0</v>
      </c>
      <c r="K29" s="271"/>
    </row>
    <row r="30" spans="2:11" ht="19.5" customHeight="1">
      <c r="B30" s="130" t="s">
        <v>241</v>
      </c>
      <c r="C30" s="131"/>
      <c r="D30" s="132" t="s">
        <v>225</v>
      </c>
      <c r="E30" s="133" t="s">
        <v>226</v>
      </c>
      <c r="F30" s="134"/>
      <c r="G30" s="129">
        <f t="shared" si="0"/>
        <v>12</v>
      </c>
      <c r="H30" s="135"/>
      <c r="I30" s="135"/>
      <c r="J30" s="135">
        <f>+H30+I30</f>
        <v>0</v>
      </c>
      <c r="K30" s="271"/>
    </row>
    <row r="31" spans="2:11" ht="19.5" customHeight="1">
      <c r="B31" s="130" t="s">
        <v>242</v>
      </c>
      <c r="C31" s="131"/>
      <c r="D31" s="132"/>
      <c r="E31" s="133" t="s">
        <v>243</v>
      </c>
      <c r="F31" s="134"/>
      <c r="G31" s="129">
        <f t="shared" si="0"/>
        <v>13</v>
      </c>
      <c r="H31" s="135"/>
      <c r="I31" s="135"/>
      <c r="J31" s="135">
        <f>+H31+I31</f>
        <v>0</v>
      </c>
      <c r="K31" s="271"/>
    </row>
    <row r="32" spans="2:11" ht="19.5" customHeight="1">
      <c r="B32" s="128" t="s">
        <v>244</v>
      </c>
      <c r="C32" s="131" t="s">
        <v>245</v>
      </c>
      <c r="D32" s="132"/>
      <c r="E32" s="133"/>
      <c r="F32" s="134"/>
      <c r="G32" s="129">
        <f t="shared" si="0"/>
        <v>14</v>
      </c>
      <c r="H32" s="127"/>
      <c r="I32" s="127"/>
      <c r="J32" s="127">
        <f>H32+I32</f>
        <v>0</v>
      </c>
      <c r="K32" s="271"/>
    </row>
    <row r="33" spans="2:11" ht="19.5" customHeight="1">
      <c r="B33" s="128" t="s">
        <v>246</v>
      </c>
      <c r="C33" s="131" t="s">
        <v>247</v>
      </c>
      <c r="D33" s="132"/>
      <c r="E33" s="133"/>
      <c r="F33" s="134"/>
      <c r="G33" s="129">
        <f t="shared" si="0"/>
        <v>15</v>
      </c>
      <c r="H33" s="127"/>
      <c r="I33" s="127"/>
      <c r="J33" s="127">
        <f>H33+I33</f>
        <v>0</v>
      </c>
      <c r="K33" s="271"/>
    </row>
    <row r="34" spans="2:11" ht="19.5" customHeight="1">
      <c r="B34" s="130" t="s">
        <v>248</v>
      </c>
      <c r="C34" s="131"/>
      <c r="D34" s="132" t="s">
        <v>249</v>
      </c>
      <c r="E34" s="133" t="s">
        <v>250</v>
      </c>
      <c r="F34" s="134"/>
      <c r="G34" s="129">
        <f t="shared" si="0"/>
        <v>16</v>
      </c>
      <c r="H34" s="135"/>
      <c r="I34" s="135"/>
      <c r="J34" s="135">
        <f>+H34+I34</f>
        <v>0</v>
      </c>
      <c r="K34" s="271"/>
    </row>
    <row r="35" spans="2:11" ht="19.5" customHeight="1">
      <c r="B35" s="128" t="s">
        <v>251</v>
      </c>
      <c r="C35" s="131" t="s">
        <v>252</v>
      </c>
      <c r="D35" s="132"/>
      <c r="E35" s="133"/>
      <c r="F35" s="134"/>
      <c r="G35" s="129">
        <f t="shared" si="0"/>
        <v>17</v>
      </c>
      <c r="H35" s="127">
        <f>+'[1]BS'!P90</f>
        <v>61411000</v>
      </c>
      <c r="I35" s="127">
        <f>I36</f>
        <v>0</v>
      </c>
      <c r="J35" s="127">
        <f>H35+I35</f>
        <v>61411000</v>
      </c>
      <c r="K35" s="271"/>
    </row>
    <row r="36" spans="2:11" ht="19.5" customHeight="1">
      <c r="B36" s="130" t="s">
        <v>253</v>
      </c>
      <c r="C36" s="131"/>
      <c r="D36" s="132" t="s">
        <v>249</v>
      </c>
      <c r="E36" s="133" t="s">
        <v>250</v>
      </c>
      <c r="F36" s="134"/>
      <c r="G36" s="129">
        <f t="shared" si="0"/>
        <v>18</v>
      </c>
      <c r="H36" s="135"/>
      <c r="I36" s="135"/>
      <c r="J36" s="135">
        <f>+H36+I36</f>
        <v>0</v>
      </c>
      <c r="K36" s="271"/>
    </row>
    <row r="37" spans="2:11" ht="19.5" customHeight="1">
      <c r="B37" s="128" t="s">
        <v>254</v>
      </c>
      <c r="C37" s="131" t="s">
        <v>255</v>
      </c>
      <c r="D37" s="132"/>
      <c r="E37" s="133"/>
      <c r="F37" s="134"/>
      <c r="G37" s="129">
        <f t="shared" si="0"/>
        <v>19</v>
      </c>
      <c r="H37" s="127">
        <f>+'[1]BS'!P97</f>
        <v>9041391.27</v>
      </c>
      <c r="I37" s="127">
        <f>+'[1]BS'!P98</f>
        <v>-5122668.4</v>
      </c>
      <c r="J37" s="127">
        <f>H37+I37</f>
        <v>3918722.869999999</v>
      </c>
      <c r="K37" s="275"/>
    </row>
    <row r="38" spans="2:11" ht="19.5" customHeight="1">
      <c r="B38" s="130" t="s">
        <v>256</v>
      </c>
      <c r="C38" s="131"/>
      <c r="D38" s="132" t="s">
        <v>249</v>
      </c>
      <c r="E38" s="133" t="s">
        <v>257</v>
      </c>
      <c r="F38" s="134"/>
      <c r="G38" s="129">
        <f t="shared" si="0"/>
        <v>20</v>
      </c>
      <c r="H38" s="135"/>
      <c r="I38" s="135"/>
      <c r="J38" s="135">
        <f>+H38+I38</f>
        <v>0</v>
      </c>
      <c r="K38" s="275"/>
    </row>
    <row r="39" spans="2:11" ht="19.5" customHeight="1">
      <c r="B39" s="130" t="s">
        <v>258</v>
      </c>
      <c r="C39" s="131"/>
      <c r="D39" s="132"/>
      <c r="E39" s="133" t="s">
        <v>259</v>
      </c>
      <c r="F39" s="134"/>
      <c r="G39" s="129">
        <f t="shared" si="0"/>
        <v>21</v>
      </c>
      <c r="H39" s="135"/>
      <c r="I39" s="135"/>
      <c r="J39" s="135">
        <f>+H39+I39</f>
        <v>0</v>
      </c>
      <c r="K39" s="275"/>
    </row>
    <row r="40" spans="2:11" ht="19.5" customHeight="1">
      <c r="B40" s="128" t="s">
        <v>260</v>
      </c>
      <c r="C40" s="131" t="s">
        <v>261</v>
      </c>
      <c r="D40" s="132"/>
      <c r="E40" s="133"/>
      <c r="F40" s="136"/>
      <c r="G40" s="129">
        <f t="shared" si="0"/>
        <v>22</v>
      </c>
      <c r="H40" s="127">
        <f>+'[1]BS'!P92</f>
        <v>5729654.960000001</v>
      </c>
      <c r="I40" s="127">
        <f>+'[1]BS'!P94</f>
        <v>-2526739.0199999996</v>
      </c>
      <c r="J40" s="127">
        <f>H40+I40</f>
        <v>3202915.9400000013</v>
      </c>
      <c r="K40" s="275"/>
    </row>
    <row r="41" spans="2:11" ht="19.5" customHeight="1">
      <c r="B41" s="130" t="s">
        <v>262</v>
      </c>
      <c r="C41" s="131"/>
      <c r="D41" s="132" t="s">
        <v>249</v>
      </c>
      <c r="E41" s="133" t="s">
        <v>263</v>
      </c>
      <c r="F41" s="136"/>
      <c r="G41" s="129">
        <f t="shared" si="0"/>
        <v>23</v>
      </c>
      <c r="H41" s="135"/>
      <c r="I41" s="135"/>
      <c r="J41" s="135">
        <f>+H41+I41</f>
        <v>0</v>
      </c>
      <c r="K41" s="275"/>
    </row>
    <row r="42" spans="2:11" ht="19.5" customHeight="1">
      <c r="B42" s="128" t="s">
        <v>264</v>
      </c>
      <c r="C42" s="131" t="s">
        <v>265</v>
      </c>
      <c r="D42" s="132"/>
      <c r="E42" s="132"/>
      <c r="F42" s="137"/>
      <c r="G42" s="129">
        <f t="shared" si="0"/>
        <v>24</v>
      </c>
      <c r="H42" s="127">
        <f>+'[1]BS'!P34+'[1]BS'!P66+'[1]BS'!P78</f>
        <v>109379039.63999996</v>
      </c>
      <c r="I42" s="127"/>
      <c r="J42" s="127">
        <f>H42+I42</f>
        <v>109379039.63999996</v>
      </c>
      <c r="K42" s="271"/>
    </row>
    <row r="43" spans="2:11" ht="19.5" customHeight="1">
      <c r="B43" s="128" t="s">
        <v>266</v>
      </c>
      <c r="C43" s="131" t="s">
        <v>267</v>
      </c>
      <c r="D43" s="132"/>
      <c r="E43" s="132"/>
      <c r="F43" s="138"/>
      <c r="G43" s="129">
        <f t="shared" si="0"/>
        <v>25</v>
      </c>
      <c r="H43" s="127"/>
      <c r="I43" s="127"/>
      <c r="J43" s="127"/>
      <c r="K43" s="271"/>
    </row>
    <row r="44" spans="2:11" ht="19.5" customHeight="1" thickBot="1">
      <c r="B44" s="139" t="s">
        <v>268</v>
      </c>
      <c r="C44" s="140" t="s">
        <v>269</v>
      </c>
      <c r="D44" s="141"/>
      <c r="E44" s="141"/>
      <c r="F44" s="142"/>
      <c r="G44" s="143">
        <f>G43+1</f>
        <v>26</v>
      </c>
      <c r="H44" s="144">
        <f>+'[1]BS'!P56</f>
        <v>266742.70999999996</v>
      </c>
      <c r="I44" s="127"/>
      <c r="J44" s="144">
        <f>H44+I44</f>
        <v>266742.70999999996</v>
      </c>
      <c r="K44" s="271"/>
    </row>
    <row r="45" spans="1:11" s="277" customFormat="1" ht="30" customHeight="1">
      <c r="A45" s="97"/>
      <c r="B45" s="122" t="s">
        <v>270</v>
      </c>
      <c r="C45" s="145" t="s">
        <v>271</v>
      </c>
      <c r="D45" s="146"/>
      <c r="E45" s="146"/>
      <c r="F45" s="147"/>
      <c r="G45" s="148">
        <f>G44+1</f>
        <v>27</v>
      </c>
      <c r="H45" s="149">
        <f>H19+H20+H23+H26+H29+H32+H33+H35+H37+H40+H42+H43+H44</f>
        <v>315980824.4199988</v>
      </c>
      <c r="I45" s="149">
        <f>I19+I20+I23+I26+I29+I32+I33+I35+I37+I40+I42+I43+I44</f>
        <v>-7649407.42</v>
      </c>
      <c r="J45" s="149">
        <f>J19+J20+J23+J26+J29+J32+J33+J35+J37+J40+J42+J43+J44</f>
        <v>308331416.99999887</v>
      </c>
      <c r="K45" s="276"/>
    </row>
    <row r="46" spans="1:10" ht="19.5" customHeight="1">
      <c r="A46" s="79"/>
      <c r="B46" s="102" t="s">
        <v>210</v>
      </c>
      <c r="C46" s="103" t="s">
        <v>272</v>
      </c>
      <c r="D46" s="104"/>
      <c r="E46" s="104"/>
      <c r="F46" s="150"/>
      <c r="G46" s="106" t="s">
        <v>212</v>
      </c>
      <c r="H46" s="281" t="s">
        <v>273</v>
      </c>
      <c r="I46" s="282"/>
      <c r="J46" s="283"/>
    </row>
    <row r="47" spans="1:10" ht="19.5" customHeight="1" thickBot="1">
      <c r="A47" s="79"/>
      <c r="B47" s="151" t="s">
        <v>217</v>
      </c>
      <c r="C47" s="152" t="s">
        <v>218</v>
      </c>
      <c r="D47" s="112"/>
      <c r="E47" s="112"/>
      <c r="F47" s="153"/>
      <c r="G47" s="154" t="s">
        <v>219</v>
      </c>
      <c r="H47" s="284">
        <v>4</v>
      </c>
      <c r="I47" s="285"/>
      <c r="J47" s="286"/>
    </row>
    <row r="48" spans="1:10" ht="18.75" customHeight="1">
      <c r="A48" s="155"/>
      <c r="B48" s="156" t="s">
        <v>274</v>
      </c>
      <c r="C48" s="157" t="s">
        <v>275</v>
      </c>
      <c r="D48" s="158"/>
      <c r="E48" s="158"/>
      <c r="F48" s="159"/>
      <c r="G48" s="148">
        <f>G45+1</f>
        <v>28</v>
      </c>
      <c r="H48" s="160"/>
      <c r="I48" s="161">
        <f>I49+I52+I55+I58+I59+I60+I64</f>
        <v>47642438.31999942</v>
      </c>
      <c r="J48" s="162"/>
    </row>
    <row r="49" spans="1:10" ht="18.75" customHeight="1">
      <c r="A49" s="155"/>
      <c r="B49" s="128" t="s">
        <v>220</v>
      </c>
      <c r="C49" s="163" t="s">
        <v>276</v>
      </c>
      <c r="D49" s="164"/>
      <c r="E49" s="164"/>
      <c r="F49" s="165"/>
      <c r="G49" s="166">
        <f>G48+1</f>
        <v>29</v>
      </c>
      <c r="H49" s="167"/>
      <c r="I49" s="168"/>
      <c r="J49" s="169"/>
    </row>
    <row r="50" spans="1:10" ht="18.75" customHeight="1">
      <c r="A50" s="155"/>
      <c r="B50" s="130" t="s">
        <v>277</v>
      </c>
      <c r="C50" s="163"/>
      <c r="D50" s="170" t="s">
        <v>225</v>
      </c>
      <c r="E50" s="171" t="s">
        <v>232</v>
      </c>
      <c r="F50" s="165"/>
      <c r="G50" s="166">
        <f aca="true" t="shared" si="1" ref="G50:G80">G49+1</f>
        <v>30</v>
      </c>
      <c r="H50" s="172"/>
      <c r="I50" s="173"/>
      <c r="J50" s="174"/>
    </row>
    <row r="51" spans="1:10" ht="18.75" customHeight="1">
      <c r="A51" s="155"/>
      <c r="B51" s="130" t="s">
        <v>278</v>
      </c>
      <c r="C51" s="163"/>
      <c r="D51" s="164"/>
      <c r="E51" s="171" t="s">
        <v>279</v>
      </c>
      <c r="F51" s="165"/>
      <c r="G51" s="166">
        <f t="shared" si="1"/>
        <v>31</v>
      </c>
      <c r="H51" s="172"/>
      <c r="I51" s="173"/>
      <c r="J51" s="174"/>
    </row>
    <row r="52" spans="1:10" ht="18.75" customHeight="1">
      <c r="A52" s="155"/>
      <c r="B52" s="128" t="s">
        <v>222</v>
      </c>
      <c r="C52" s="163" t="s">
        <v>280</v>
      </c>
      <c r="D52" s="164"/>
      <c r="E52" s="164"/>
      <c r="F52" s="165"/>
      <c r="G52" s="166">
        <f t="shared" si="1"/>
        <v>32</v>
      </c>
      <c r="H52" s="175"/>
      <c r="I52" s="168"/>
      <c r="J52" s="176"/>
    </row>
    <row r="53" spans="1:10" ht="18.75" customHeight="1">
      <c r="A53" s="155"/>
      <c r="B53" s="177" t="s">
        <v>224</v>
      </c>
      <c r="C53" s="163"/>
      <c r="D53" s="170" t="s">
        <v>225</v>
      </c>
      <c r="E53" s="171" t="s">
        <v>232</v>
      </c>
      <c r="F53" s="165"/>
      <c r="G53" s="166">
        <f t="shared" si="1"/>
        <v>33</v>
      </c>
      <c r="H53" s="172"/>
      <c r="I53" s="173"/>
      <c r="J53" s="174"/>
    </row>
    <row r="54" spans="1:10" ht="18.75" customHeight="1">
      <c r="A54" s="155"/>
      <c r="B54" s="130" t="s">
        <v>227</v>
      </c>
      <c r="C54" s="163"/>
      <c r="D54" s="164"/>
      <c r="E54" s="171" t="s">
        <v>279</v>
      </c>
      <c r="F54" s="165"/>
      <c r="G54" s="166">
        <f t="shared" si="1"/>
        <v>34</v>
      </c>
      <c r="H54" s="172"/>
      <c r="I54" s="173"/>
      <c r="J54" s="174"/>
    </row>
    <row r="55" spans="1:10" ht="18.75" customHeight="1">
      <c r="A55" s="155"/>
      <c r="B55" s="128" t="s">
        <v>229</v>
      </c>
      <c r="C55" s="163" t="s">
        <v>281</v>
      </c>
      <c r="D55" s="164"/>
      <c r="E55" s="164"/>
      <c r="F55" s="165"/>
      <c r="G55" s="166">
        <f t="shared" si="1"/>
        <v>35</v>
      </c>
      <c r="H55" s="175"/>
      <c r="I55" s="168"/>
      <c r="J55" s="176"/>
    </row>
    <row r="56" spans="1:10" ht="18.75" customHeight="1">
      <c r="A56" s="155"/>
      <c r="B56" s="177" t="s">
        <v>231</v>
      </c>
      <c r="C56" s="163"/>
      <c r="D56" s="170" t="s">
        <v>225</v>
      </c>
      <c r="E56" s="171" t="s">
        <v>282</v>
      </c>
      <c r="F56" s="165"/>
      <c r="G56" s="166">
        <f t="shared" si="1"/>
        <v>36</v>
      </c>
      <c r="H56" s="172"/>
      <c r="I56" s="173"/>
      <c r="J56" s="174"/>
    </row>
    <row r="57" spans="1:10" ht="18.75" customHeight="1">
      <c r="A57" s="155"/>
      <c r="B57" s="177" t="s">
        <v>233</v>
      </c>
      <c r="C57" s="163"/>
      <c r="D57" s="164"/>
      <c r="E57" s="171" t="s">
        <v>283</v>
      </c>
      <c r="F57" s="165"/>
      <c r="G57" s="166">
        <f t="shared" si="1"/>
        <v>37</v>
      </c>
      <c r="H57" s="172"/>
      <c r="I57" s="173"/>
      <c r="J57" s="174"/>
    </row>
    <row r="58" spans="1:10" ht="18.75" customHeight="1">
      <c r="A58" s="155"/>
      <c r="B58" s="178" t="s">
        <v>235</v>
      </c>
      <c r="C58" s="163" t="s">
        <v>284</v>
      </c>
      <c r="D58" s="164"/>
      <c r="E58" s="164"/>
      <c r="F58" s="165"/>
      <c r="G58" s="166">
        <f t="shared" si="1"/>
        <v>38</v>
      </c>
      <c r="H58" s="175"/>
      <c r="I58" s="168">
        <f>-'[1]BS'!Q44-'[1]BS'!Q55-'[1]BS'!Q67-'[1]BS'!Q81</f>
        <v>41119223.88999942</v>
      </c>
      <c r="J58" s="176"/>
    </row>
    <row r="59" spans="1:10" ht="18.75" customHeight="1">
      <c r="A59" s="155"/>
      <c r="B59" s="178" t="s">
        <v>239</v>
      </c>
      <c r="C59" s="163" t="s">
        <v>285</v>
      </c>
      <c r="D59" s="164"/>
      <c r="E59" s="164"/>
      <c r="F59" s="165"/>
      <c r="G59" s="166">
        <f t="shared" si="1"/>
        <v>39</v>
      </c>
      <c r="H59" s="175"/>
      <c r="I59" s="168">
        <f>-'[1]BS'!Q79</f>
        <v>6523214.43</v>
      </c>
      <c r="J59" s="176"/>
    </row>
    <row r="60" spans="1:10" ht="18.75" customHeight="1">
      <c r="A60" s="155"/>
      <c r="B60" s="178" t="s">
        <v>244</v>
      </c>
      <c r="C60" s="163" t="s">
        <v>286</v>
      </c>
      <c r="D60" s="164"/>
      <c r="E60" s="164"/>
      <c r="F60" s="165"/>
      <c r="G60" s="166">
        <f t="shared" si="1"/>
        <v>40</v>
      </c>
      <c r="H60" s="175"/>
      <c r="I60" s="168">
        <v>0</v>
      </c>
      <c r="J60" s="176"/>
    </row>
    <row r="61" spans="1:10" ht="18.75" customHeight="1">
      <c r="A61" s="155"/>
      <c r="B61" s="177" t="s">
        <v>287</v>
      </c>
      <c r="C61" s="163"/>
      <c r="D61" s="164" t="s">
        <v>225</v>
      </c>
      <c r="E61" s="171" t="s">
        <v>288</v>
      </c>
      <c r="F61" s="165"/>
      <c r="G61" s="166">
        <f t="shared" si="1"/>
        <v>41</v>
      </c>
      <c r="H61" s="172"/>
      <c r="I61" s="173"/>
      <c r="J61" s="174"/>
    </row>
    <row r="62" spans="1:10" ht="18.75" customHeight="1">
      <c r="A62" s="155"/>
      <c r="B62" s="177" t="s">
        <v>289</v>
      </c>
      <c r="C62" s="163"/>
      <c r="D62" s="164"/>
      <c r="E62" s="171" t="s">
        <v>290</v>
      </c>
      <c r="F62" s="165"/>
      <c r="G62" s="166">
        <f t="shared" si="1"/>
        <v>42</v>
      </c>
      <c r="H62" s="172"/>
      <c r="I62" s="173">
        <v>0</v>
      </c>
      <c r="J62" s="174"/>
    </row>
    <row r="63" spans="1:10" ht="18.75" customHeight="1">
      <c r="A63" s="155"/>
      <c r="B63" s="177" t="s">
        <v>291</v>
      </c>
      <c r="C63" s="163"/>
      <c r="D63" s="164"/>
      <c r="E63" s="171" t="s">
        <v>228</v>
      </c>
      <c r="F63" s="165"/>
      <c r="G63" s="166">
        <f t="shared" si="1"/>
        <v>43</v>
      </c>
      <c r="H63" s="172"/>
      <c r="I63" s="173">
        <v>0</v>
      </c>
      <c r="J63" s="174"/>
    </row>
    <row r="64" spans="1:10" ht="18.75" customHeight="1">
      <c r="A64" s="155"/>
      <c r="B64" s="178" t="s">
        <v>246</v>
      </c>
      <c r="C64" s="163" t="s">
        <v>292</v>
      </c>
      <c r="D64" s="164"/>
      <c r="E64" s="164"/>
      <c r="F64" s="165"/>
      <c r="G64" s="166">
        <f t="shared" si="1"/>
        <v>44</v>
      </c>
      <c r="H64" s="175"/>
      <c r="I64" s="168"/>
      <c r="J64" s="176"/>
    </row>
    <row r="65" spans="1:10" ht="18.75" customHeight="1">
      <c r="A65" s="155"/>
      <c r="B65" s="179" t="s">
        <v>293</v>
      </c>
      <c r="C65" s="163" t="s">
        <v>294</v>
      </c>
      <c r="D65" s="164"/>
      <c r="E65" s="164"/>
      <c r="F65" s="165"/>
      <c r="G65" s="166">
        <f t="shared" si="1"/>
        <v>45</v>
      </c>
      <c r="H65" s="175"/>
      <c r="I65" s="168">
        <f>I66+I68+I69+I70+I74+I75+I76+I80+I81</f>
        <v>260688978.68</v>
      </c>
      <c r="J65" s="176"/>
    </row>
    <row r="66" spans="1:10" ht="18.75" customHeight="1">
      <c r="A66" s="155"/>
      <c r="B66" s="178" t="s">
        <v>251</v>
      </c>
      <c r="C66" s="163" t="s">
        <v>295</v>
      </c>
      <c r="D66" s="164"/>
      <c r="E66" s="164"/>
      <c r="F66" s="165"/>
      <c r="G66" s="166">
        <f t="shared" si="1"/>
        <v>46</v>
      </c>
      <c r="H66" s="175"/>
      <c r="I66" s="168">
        <f>SUM(I67:I68)</f>
        <v>34000000</v>
      </c>
      <c r="J66" s="176"/>
    </row>
    <row r="67" spans="1:10" ht="18.75" customHeight="1">
      <c r="A67" s="155"/>
      <c r="B67" s="177" t="s">
        <v>253</v>
      </c>
      <c r="C67" s="163"/>
      <c r="D67" s="164" t="s">
        <v>249</v>
      </c>
      <c r="E67" s="171" t="s">
        <v>296</v>
      </c>
      <c r="F67" s="165"/>
      <c r="G67" s="166">
        <f t="shared" si="1"/>
        <v>47</v>
      </c>
      <c r="H67" s="172"/>
      <c r="I67" s="173">
        <f>-'[1]BS'!Q101</f>
        <v>34000000</v>
      </c>
      <c r="J67" s="174"/>
    </row>
    <row r="68" spans="1:10" ht="18.75" customHeight="1">
      <c r="A68" s="155"/>
      <c r="B68" s="177" t="s">
        <v>297</v>
      </c>
      <c r="C68" s="163"/>
      <c r="D68" s="164"/>
      <c r="E68" s="171" t="s">
        <v>298</v>
      </c>
      <c r="F68" s="165"/>
      <c r="G68" s="166">
        <f t="shared" si="1"/>
        <v>48</v>
      </c>
      <c r="H68" s="172"/>
      <c r="I68" s="173"/>
      <c r="J68" s="174"/>
    </row>
    <row r="69" spans="1:10" ht="18.75" customHeight="1">
      <c r="A69" s="155"/>
      <c r="B69" s="178" t="s">
        <v>254</v>
      </c>
      <c r="C69" s="163" t="s">
        <v>299</v>
      </c>
      <c r="D69" s="164"/>
      <c r="E69" s="164"/>
      <c r="F69" s="165"/>
      <c r="G69" s="166">
        <f t="shared" si="1"/>
        <v>49</v>
      </c>
      <c r="H69" s="175"/>
      <c r="I69" s="168">
        <v>0</v>
      </c>
      <c r="J69" s="176"/>
    </row>
    <row r="70" spans="1:10" ht="18.75" customHeight="1">
      <c r="A70" s="155"/>
      <c r="B70" s="178" t="s">
        <v>260</v>
      </c>
      <c r="C70" s="163" t="s">
        <v>300</v>
      </c>
      <c r="D70" s="164"/>
      <c r="E70" s="164"/>
      <c r="F70" s="165"/>
      <c r="G70" s="166">
        <f t="shared" si="1"/>
        <v>50</v>
      </c>
      <c r="H70" s="175"/>
      <c r="I70" s="168">
        <f>SUM(I71:I73)</f>
        <v>57068000</v>
      </c>
      <c r="J70" s="176"/>
    </row>
    <row r="71" spans="1:10" ht="18.75" customHeight="1">
      <c r="A71" s="155"/>
      <c r="B71" s="177" t="s">
        <v>262</v>
      </c>
      <c r="C71" s="163"/>
      <c r="D71" s="164" t="s">
        <v>225</v>
      </c>
      <c r="E71" s="171" t="s">
        <v>301</v>
      </c>
      <c r="F71" s="165"/>
      <c r="G71" s="166">
        <f t="shared" si="1"/>
        <v>51</v>
      </c>
      <c r="H71" s="172"/>
      <c r="I71" s="173">
        <f>-'[1]BS'!Q100</f>
        <v>57068000</v>
      </c>
      <c r="J71" s="174"/>
    </row>
    <row r="72" spans="1:10" ht="18.75" customHeight="1">
      <c r="A72" s="155"/>
      <c r="B72" s="177" t="s">
        <v>302</v>
      </c>
      <c r="C72" s="163"/>
      <c r="D72" s="164"/>
      <c r="E72" s="171" t="s">
        <v>303</v>
      </c>
      <c r="F72" s="165"/>
      <c r="G72" s="166">
        <f t="shared" si="1"/>
        <v>52</v>
      </c>
      <c r="H72" s="172"/>
      <c r="I72" s="173"/>
      <c r="J72" s="174"/>
    </row>
    <row r="73" spans="1:10" ht="18.75" customHeight="1">
      <c r="A73" s="155"/>
      <c r="B73" s="177" t="s">
        <v>304</v>
      </c>
      <c r="C73" s="163"/>
      <c r="D73" s="164"/>
      <c r="E73" s="171" t="s">
        <v>305</v>
      </c>
      <c r="F73" s="165"/>
      <c r="G73" s="166">
        <f t="shared" si="1"/>
        <v>53</v>
      </c>
      <c r="H73" s="172"/>
      <c r="I73" s="173"/>
      <c r="J73" s="174"/>
    </row>
    <row r="74" spans="1:10" ht="18.75" customHeight="1">
      <c r="A74" s="155"/>
      <c r="B74" s="178" t="s">
        <v>264</v>
      </c>
      <c r="C74" s="163" t="s">
        <v>306</v>
      </c>
      <c r="D74" s="164"/>
      <c r="E74" s="164"/>
      <c r="F74" s="165"/>
      <c r="G74" s="166">
        <f t="shared" si="1"/>
        <v>54</v>
      </c>
      <c r="H74" s="175"/>
      <c r="I74" s="168"/>
      <c r="J74" s="176"/>
    </row>
    <row r="75" spans="1:10" ht="18.75" customHeight="1">
      <c r="A75" s="155"/>
      <c r="B75" s="178" t="s">
        <v>266</v>
      </c>
      <c r="C75" s="163" t="s">
        <v>307</v>
      </c>
      <c r="D75" s="164"/>
      <c r="E75" s="164"/>
      <c r="F75" s="165"/>
      <c r="G75" s="166">
        <f t="shared" si="1"/>
        <v>55</v>
      </c>
      <c r="H75" s="175"/>
      <c r="I75" s="168"/>
      <c r="J75" s="176"/>
    </row>
    <row r="76" spans="1:10" ht="18.75" customHeight="1">
      <c r="A76" s="155"/>
      <c r="B76" s="178" t="s">
        <v>268</v>
      </c>
      <c r="C76" s="163" t="s">
        <v>308</v>
      </c>
      <c r="D76" s="164"/>
      <c r="E76" s="164"/>
      <c r="F76" s="165"/>
      <c r="G76" s="166">
        <f t="shared" si="1"/>
        <v>56</v>
      </c>
      <c r="H76" s="175"/>
      <c r="I76" s="168"/>
      <c r="J76" s="176"/>
    </row>
    <row r="77" spans="1:10" ht="18.75" customHeight="1">
      <c r="A77" s="155"/>
      <c r="B77" s="177" t="s">
        <v>309</v>
      </c>
      <c r="C77" s="163"/>
      <c r="D77" s="164" t="s">
        <v>249</v>
      </c>
      <c r="E77" s="171" t="s">
        <v>310</v>
      </c>
      <c r="F77" s="165"/>
      <c r="G77" s="166">
        <f t="shared" si="1"/>
        <v>57</v>
      </c>
      <c r="H77" s="172"/>
      <c r="I77" s="173"/>
      <c r="J77" s="174"/>
    </row>
    <row r="78" spans="1:10" ht="18.75" customHeight="1">
      <c r="A78" s="155"/>
      <c r="B78" s="177" t="s">
        <v>311</v>
      </c>
      <c r="C78" s="163"/>
      <c r="D78" s="164"/>
      <c r="E78" s="171" t="s">
        <v>312</v>
      </c>
      <c r="F78" s="165"/>
      <c r="G78" s="166">
        <f t="shared" si="1"/>
        <v>58</v>
      </c>
      <c r="H78" s="172"/>
      <c r="I78" s="173"/>
      <c r="J78" s="174"/>
    </row>
    <row r="79" spans="1:10" ht="18.75" customHeight="1">
      <c r="A79" s="155"/>
      <c r="B79" s="177" t="s">
        <v>313</v>
      </c>
      <c r="C79" s="163"/>
      <c r="D79" s="164"/>
      <c r="E79" s="171" t="s">
        <v>314</v>
      </c>
      <c r="F79" s="165"/>
      <c r="G79" s="166">
        <f t="shared" si="1"/>
        <v>59</v>
      </c>
      <c r="H79" s="172"/>
      <c r="I79" s="173"/>
      <c r="J79" s="174"/>
    </row>
    <row r="80" spans="1:10" ht="18.75" customHeight="1">
      <c r="A80" s="155"/>
      <c r="B80" s="178" t="s">
        <v>270</v>
      </c>
      <c r="C80" s="163" t="s">
        <v>315</v>
      </c>
      <c r="D80" s="164"/>
      <c r="E80" s="164"/>
      <c r="F80" s="180"/>
      <c r="G80" s="166">
        <f t="shared" si="1"/>
        <v>60</v>
      </c>
      <c r="H80" s="175"/>
      <c r="I80" s="168">
        <f>-'[1]BS'!Q102-'[1]BS'!Q104</f>
        <v>105951484.6</v>
      </c>
      <c r="J80" s="176"/>
    </row>
    <row r="81" spans="1:10" ht="18.75" customHeight="1" thickBot="1">
      <c r="A81" s="155"/>
      <c r="B81" s="181" t="s">
        <v>316</v>
      </c>
      <c r="C81" s="182" t="s">
        <v>317</v>
      </c>
      <c r="D81" s="183"/>
      <c r="E81" s="183"/>
      <c r="F81" s="184"/>
      <c r="G81" s="166">
        <f>G80+1</f>
        <v>61</v>
      </c>
      <c r="H81" s="185"/>
      <c r="I81" s="186">
        <f>-'[1]BS'!Q105</f>
        <v>63669494.080000006</v>
      </c>
      <c r="J81" s="187"/>
    </row>
    <row r="82" spans="1:10" ht="30" customHeight="1">
      <c r="A82" s="155"/>
      <c r="B82" s="188" t="s">
        <v>318</v>
      </c>
      <c r="C82" s="145" t="s">
        <v>319</v>
      </c>
      <c r="D82" s="146"/>
      <c r="E82" s="146"/>
      <c r="F82" s="189"/>
      <c r="G82" s="190">
        <f>G81+1</f>
        <v>62</v>
      </c>
      <c r="H82" s="191"/>
      <c r="I82" s="192">
        <f>I48+I65</f>
        <v>308331416.9999994</v>
      </c>
      <c r="J82" s="193"/>
    </row>
  </sheetData>
  <mergeCells count="3">
    <mergeCell ref="C20:F20"/>
    <mergeCell ref="H46:J46"/>
    <mergeCell ref="H47:J4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G106"/>
  <sheetViews>
    <sheetView workbookViewId="0" topLeftCell="A1">
      <selection activeCell="A1" sqref="A1:IV16384"/>
    </sheetView>
  </sheetViews>
  <sheetFormatPr defaultColWidth="9.00390625" defaultRowHeight="12.75"/>
  <cols>
    <col min="1" max="1" width="60.125" style="6" customWidth="1"/>
    <col min="2" max="2" width="4.875" style="2" bestFit="1" customWidth="1"/>
    <col min="3" max="3" width="37.25390625" style="2" customWidth="1"/>
    <col min="4" max="4" width="34.75390625" style="2" customWidth="1"/>
    <col min="5" max="5" width="13.875" style="2" bestFit="1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5" ht="12.75">
      <c r="A2" s="7" t="s">
        <v>168</v>
      </c>
      <c r="B2" s="1"/>
      <c r="E2" s="247"/>
    </row>
    <row r="3" ht="12.75">
      <c r="A3" s="2"/>
    </row>
    <row r="4" spans="1:4" ht="25.5" customHeight="1">
      <c r="A4" s="12" t="s">
        <v>85</v>
      </c>
      <c r="B4" s="13" t="s">
        <v>86</v>
      </c>
      <c r="C4" s="46" t="s">
        <v>160</v>
      </c>
      <c r="D4" s="47" t="s">
        <v>183</v>
      </c>
    </row>
    <row r="5" spans="1:4" ht="12.75">
      <c r="A5" s="26" t="s">
        <v>2</v>
      </c>
      <c r="B5" s="40" t="s">
        <v>3</v>
      </c>
      <c r="C5" s="39" t="s">
        <v>30</v>
      </c>
      <c r="D5" s="37" t="s">
        <v>31</v>
      </c>
    </row>
    <row r="6" spans="1:4" ht="12.75">
      <c r="A6" s="27" t="s">
        <v>4</v>
      </c>
      <c r="B6" s="32" t="s">
        <v>30</v>
      </c>
      <c r="C6" s="58">
        <v>43908230</v>
      </c>
      <c r="D6" s="70"/>
    </row>
    <row r="7" spans="1:4" ht="12.75">
      <c r="A7" s="34" t="s">
        <v>5</v>
      </c>
      <c r="B7" s="32" t="s">
        <v>31</v>
      </c>
      <c r="C7" s="58">
        <v>2679503</v>
      </c>
      <c r="D7" s="70"/>
    </row>
    <row r="8" spans="1:4" ht="12.75">
      <c r="A8" s="34" t="s">
        <v>6</v>
      </c>
      <c r="B8" s="32" t="s">
        <v>32</v>
      </c>
      <c r="C8" s="58">
        <v>1269954</v>
      </c>
      <c r="D8" s="70"/>
    </row>
    <row r="9" spans="1:4" ht="12.75">
      <c r="A9" s="34" t="s">
        <v>12</v>
      </c>
      <c r="B9" s="32" t="s">
        <v>33</v>
      </c>
      <c r="C9" s="58">
        <v>1409549</v>
      </c>
      <c r="D9" s="70"/>
    </row>
    <row r="10" spans="1:4" ht="12.75">
      <c r="A10" s="34" t="s">
        <v>13</v>
      </c>
      <c r="B10" s="32" t="s">
        <v>34</v>
      </c>
      <c r="C10" s="58">
        <v>41228727</v>
      </c>
      <c r="D10" s="70"/>
    </row>
    <row r="11" spans="1:4" ht="12.75">
      <c r="A11" s="34" t="s">
        <v>6</v>
      </c>
      <c r="B11" s="32" t="s">
        <v>35</v>
      </c>
      <c r="C11" s="58">
        <v>24846467</v>
      </c>
      <c r="D11" s="70"/>
    </row>
    <row r="12" spans="1:4" ht="12.75">
      <c r="A12" s="34" t="s">
        <v>12</v>
      </c>
      <c r="B12" s="32" t="s">
        <v>36</v>
      </c>
      <c r="C12" s="58">
        <v>16382260</v>
      </c>
      <c r="D12" s="70"/>
    </row>
    <row r="13" spans="1:4" ht="12.75">
      <c r="A13" s="35" t="s">
        <v>14</v>
      </c>
      <c r="B13" s="32" t="s">
        <v>37</v>
      </c>
      <c r="C13" s="58">
        <v>0</v>
      </c>
      <c r="D13" s="70"/>
    </row>
    <row r="14" spans="1:4" ht="12.75">
      <c r="A14" s="28" t="s">
        <v>6</v>
      </c>
      <c r="B14" s="32" t="s">
        <v>38</v>
      </c>
      <c r="C14" s="58">
        <v>0</v>
      </c>
      <c r="D14" s="70"/>
    </row>
    <row r="15" spans="1:4" ht="12.75">
      <c r="A15" s="28" t="s">
        <v>12</v>
      </c>
      <c r="B15" s="32" t="s">
        <v>39</v>
      </c>
      <c r="C15" s="58">
        <v>0</v>
      </c>
      <c r="D15" s="70"/>
    </row>
    <row r="16" spans="1:4" ht="12.75">
      <c r="A16" s="20" t="s">
        <v>157</v>
      </c>
      <c r="B16" s="32" t="s">
        <v>40</v>
      </c>
      <c r="C16" s="58">
        <v>1575853</v>
      </c>
      <c r="D16" s="70"/>
    </row>
    <row r="17" spans="1:4" ht="12.75">
      <c r="A17" s="19" t="s">
        <v>6</v>
      </c>
      <c r="B17" s="32" t="s">
        <v>41</v>
      </c>
      <c r="C17" s="58">
        <v>61249</v>
      </c>
      <c r="D17" s="70"/>
    </row>
    <row r="18" spans="1:4" ht="12.75">
      <c r="A18" s="19" t="s">
        <v>12</v>
      </c>
      <c r="B18" s="32" t="s">
        <v>42</v>
      </c>
      <c r="C18" s="58">
        <v>1514604</v>
      </c>
      <c r="D18" s="70"/>
    </row>
    <row r="19" spans="1:4" ht="12.75">
      <c r="A19" s="20" t="s">
        <v>10</v>
      </c>
      <c r="B19" s="32" t="s">
        <v>43</v>
      </c>
      <c r="C19" s="58">
        <v>1621016</v>
      </c>
      <c r="D19" s="70"/>
    </row>
    <row r="20" spans="1:4" ht="12.75">
      <c r="A20" s="17" t="s">
        <v>1</v>
      </c>
      <c r="B20" s="32" t="s">
        <v>44</v>
      </c>
      <c r="C20" s="58">
        <v>1621016</v>
      </c>
      <c r="D20" s="70"/>
    </row>
    <row r="21" spans="1:4" ht="12.75">
      <c r="A21" s="17" t="s">
        <v>0</v>
      </c>
      <c r="B21" s="32" t="s">
        <v>45</v>
      </c>
      <c r="C21" s="58">
        <v>0</v>
      </c>
      <c r="D21" s="70"/>
    </row>
    <row r="22" spans="1:4" ht="12.75">
      <c r="A22" s="16" t="s">
        <v>159</v>
      </c>
      <c r="B22" s="32" t="s">
        <v>46</v>
      </c>
      <c r="C22" s="58">
        <v>0</v>
      </c>
      <c r="D22" s="66">
        <v>0</v>
      </c>
    </row>
    <row r="23" spans="1:4" ht="12.75">
      <c r="A23" s="19" t="s">
        <v>138</v>
      </c>
      <c r="B23" s="32" t="s">
        <v>47</v>
      </c>
      <c r="C23" s="58">
        <v>0</v>
      </c>
      <c r="D23" s="66">
        <v>0</v>
      </c>
    </row>
    <row r="24" spans="1:4" ht="12.75">
      <c r="A24" s="28" t="s">
        <v>139</v>
      </c>
      <c r="B24" s="32" t="s">
        <v>48</v>
      </c>
      <c r="C24" s="58">
        <v>0</v>
      </c>
      <c r="D24" s="66">
        <v>0</v>
      </c>
    </row>
    <row r="25" spans="1:4" ht="12.75">
      <c r="A25" s="28" t="s">
        <v>26</v>
      </c>
      <c r="B25" s="32" t="s">
        <v>49</v>
      </c>
      <c r="C25" s="58">
        <v>0</v>
      </c>
      <c r="D25" s="66">
        <v>0</v>
      </c>
    </row>
    <row r="26" spans="1:4" ht="12.75">
      <c r="A26" s="28" t="s">
        <v>163</v>
      </c>
      <c r="B26" s="32" t="s">
        <v>50</v>
      </c>
      <c r="C26" s="58">
        <v>0</v>
      </c>
      <c r="D26" s="66">
        <v>0</v>
      </c>
    </row>
    <row r="27" spans="1:4" ht="12.75">
      <c r="A27" s="28" t="s">
        <v>132</v>
      </c>
      <c r="B27" s="32" t="s">
        <v>51</v>
      </c>
      <c r="C27" s="58">
        <v>0</v>
      </c>
      <c r="D27" s="66">
        <v>0</v>
      </c>
    </row>
    <row r="28" spans="1:4" ht="12.75">
      <c r="A28" s="28" t="s">
        <v>28</v>
      </c>
      <c r="B28" s="32" t="s">
        <v>52</v>
      </c>
      <c r="C28" s="58">
        <v>0</v>
      </c>
      <c r="D28" s="66">
        <v>0</v>
      </c>
    </row>
    <row r="29" spans="1:4" ht="12.75">
      <c r="A29" s="28" t="s">
        <v>163</v>
      </c>
      <c r="B29" s="32" t="s">
        <v>53</v>
      </c>
      <c r="C29" s="58">
        <v>0</v>
      </c>
      <c r="D29" s="66">
        <v>0</v>
      </c>
    </row>
    <row r="30" spans="1:4" ht="12.75">
      <c r="A30" s="28" t="s">
        <v>132</v>
      </c>
      <c r="B30" s="32" t="s">
        <v>54</v>
      </c>
      <c r="C30" s="58">
        <v>0</v>
      </c>
      <c r="D30" s="66">
        <v>0</v>
      </c>
    </row>
    <row r="31" spans="1:4" ht="12.75">
      <c r="A31" s="28" t="s">
        <v>27</v>
      </c>
      <c r="B31" s="32" t="s">
        <v>55</v>
      </c>
      <c r="C31" s="58">
        <v>0</v>
      </c>
      <c r="D31" s="66">
        <v>0</v>
      </c>
    </row>
    <row r="32" spans="1:4" ht="12.75">
      <c r="A32" s="28" t="s">
        <v>25</v>
      </c>
      <c r="B32" s="32" t="s">
        <v>56</v>
      </c>
      <c r="C32" s="58">
        <v>0</v>
      </c>
      <c r="D32" s="66">
        <v>0</v>
      </c>
    </row>
    <row r="33" spans="1:4" ht="12.75">
      <c r="A33" s="28" t="s">
        <v>29</v>
      </c>
      <c r="B33" s="32" t="s">
        <v>57</v>
      </c>
      <c r="C33" s="58">
        <v>0</v>
      </c>
      <c r="D33" s="66">
        <v>0</v>
      </c>
    </row>
    <row r="34" spans="1:4" ht="12.75">
      <c r="A34" s="28" t="s">
        <v>140</v>
      </c>
      <c r="B34" s="32" t="s">
        <v>58</v>
      </c>
      <c r="C34" s="58">
        <v>0</v>
      </c>
      <c r="D34" s="66">
        <v>0</v>
      </c>
    </row>
    <row r="35" spans="1:4" ht="12.75">
      <c r="A35" s="28" t="s">
        <v>26</v>
      </c>
      <c r="B35" s="32" t="s">
        <v>59</v>
      </c>
      <c r="C35" s="58">
        <v>0</v>
      </c>
      <c r="D35" s="66">
        <v>0</v>
      </c>
    </row>
    <row r="36" spans="1:4" ht="12.75">
      <c r="A36" s="28" t="s">
        <v>163</v>
      </c>
      <c r="B36" s="32" t="s">
        <v>60</v>
      </c>
      <c r="C36" s="58">
        <v>0</v>
      </c>
      <c r="D36" s="66">
        <v>0</v>
      </c>
    </row>
    <row r="37" spans="1:4" ht="12.75">
      <c r="A37" s="28" t="s">
        <v>132</v>
      </c>
      <c r="B37" s="32" t="s">
        <v>61</v>
      </c>
      <c r="C37" s="58">
        <v>0</v>
      </c>
      <c r="D37" s="66">
        <v>0</v>
      </c>
    </row>
    <row r="38" spans="1:4" ht="12.75">
      <c r="A38" s="28" t="s">
        <v>28</v>
      </c>
      <c r="B38" s="32" t="s">
        <v>62</v>
      </c>
      <c r="C38" s="58">
        <v>0</v>
      </c>
      <c r="D38" s="66">
        <v>0</v>
      </c>
    </row>
    <row r="39" spans="1:4" ht="12.75">
      <c r="A39" s="28" t="s">
        <v>163</v>
      </c>
      <c r="B39" s="32" t="s">
        <v>63</v>
      </c>
      <c r="C39" s="58">
        <v>0</v>
      </c>
      <c r="D39" s="66">
        <v>0</v>
      </c>
    </row>
    <row r="40" spans="1:4" ht="12.75">
      <c r="A40" s="28" t="s">
        <v>132</v>
      </c>
      <c r="B40" s="32" t="s">
        <v>64</v>
      </c>
      <c r="C40" s="58">
        <v>0</v>
      </c>
      <c r="D40" s="66">
        <v>0</v>
      </c>
    </row>
    <row r="41" spans="1:4" ht="12.75">
      <c r="A41" s="28" t="s">
        <v>27</v>
      </c>
      <c r="B41" s="32" t="s">
        <v>65</v>
      </c>
      <c r="C41" s="58">
        <v>0</v>
      </c>
      <c r="D41" s="66">
        <v>0</v>
      </c>
    </row>
    <row r="42" spans="1:4" ht="12.75">
      <c r="A42" s="28" t="s">
        <v>25</v>
      </c>
      <c r="B42" s="32" t="s">
        <v>66</v>
      </c>
      <c r="C42" s="58">
        <v>0</v>
      </c>
      <c r="D42" s="66">
        <v>0</v>
      </c>
    </row>
    <row r="43" spans="1:4" ht="12.75">
      <c r="A43" s="28" t="s">
        <v>29</v>
      </c>
      <c r="B43" s="32" t="s">
        <v>67</v>
      </c>
      <c r="C43" s="58">
        <v>0</v>
      </c>
      <c r="D43" s="66">
        <v>0</v>
      </c>
    </row>
    <row r="44" spans="1:4" ht="12.75">
      <c r="A44" s="28" t="s">
        <v>141</v>
      </c>
      <c r="B44" s="32" t="s">
        <v>68</v>
      </c>
      <c r="C44" s="58">
        <v>0</v>
      </c>
      <c r="D44" s="66">
        <v>0</v>
      </c>
    </row>
    <row r="45" spans="1:4" ht="12.75">
      <c r="A45" s="28" t="s">
        <v>142</v>
      </c>
      <c r="B45" s="32" t="s">
        <v>69</v>
      </c>
      <c r="C45" s="58">
        <v>0</v>
      </c>
      <c r="D45" s="66">
        <v>0</v>
      </c>
    </row>
    <row r="46" spans="1:4" ht="12.75">
      <c r="A46" s="28" t="s">
        <v>26</v>
      </c>
      <c r="B46" s="32" t="s">
        <v>70</v>
      </c>
      <c r="C46" s="58">
        <v>0</v>
      </c>
      <c r="D46" s="66">
        <v>0</v>
      </c>
    </row>
    <row r="47" spans="1:4" ht="12.75">
      <c r="A47" s="28" t="s">
        <v>163</v>
      </c>
      <c r="B47" s="32" t="s">
        <v>71</v>
      </c>
      <c r="C47" s="58">
        <v>0</v>
      </c>
      <c r="D47" s="66">
        <v>0</v>
      </c>
    </row>
    <row r="48" spans="1:4" ht="12.75">
      <c r="A48" s="28" t="s">
        <v>132</v>
      </c>
      <c r="B48" s="32" t="s">
        <v>72</v>
      </c>
      <c r="C48" s="58">
        <v>0</v>
      </c>
      <c r="D48" s="66">
        <v>0</v>
      </c>
    </row>
    <row r="49" spans="1:4" ht="12.75">
      <c r="A49" s="28" t="s">
        <v>28</v>
      </c>
      <c r="B49" s="32" t="s">
        <v>73</v>
      </c>
      <c r="C49" s="58">
        <v>0</v>
      </c>
      <c r="D49" s="66">
        <v>0</v>
      </c>
    </row>
    <row r="50" spans="1:4" ht="12.75">
      <c r="A50" s="28" t="s">
        <v>163</v>
      </c>
      <c r="B50" s="32" t="s">
        <v>74</v>
      </c>
      <c r="C50" s="58">
        <v>0</v>
      </c>
      <c r="D50" s="66">
        <v>0</v>
      </c>
    </row>
    <row r="51" spans="1:4" ht="12.75">
      <c r="A51" s="28" t="s">
        <v>132</v>
      </c>
      <c r="B51" s="32" t="s">
        <v>75</v>
      </c>
      <c r="C51" s="58">
        <v>0</v>
      </c>
      <c r="D51" s="66">
        <v>0</v>
      </c>
    </row>
    <row r="52" spans="1:4" ht="12.75">
      <c r="A52" s="28" t="s">
        <v>27</v>
      </c>
      <c r="B52" s="32" t="s">
        <v>76</v>
      </c>
      <c r="C52" s="58">
        <v>0</v>
      </c>
      <c r="D52" s="66">
        <v>0</v>
      </c>
    </row>
    <row r="53" spans="1:4" ht="12.75">
      <c r="A53" s="28" t="s">
        <v>25</v>
      </c>
      <c r="B53" s="32" t="s">
        <v>77</v>
      </c>
      <c r="C53" s="58">
        <v>0</v>
      </c>
      <c r="D53" s="66">
        <v>0</v>
      </c>
    </row>
    <row r="54" spans="1:4" ht="12.75">
      <c r="A54" s="28" t="s">
        <v>29</v>
      </c>
      <c r="B54" s="32" t="s">
        <v>78</v>
      </c>
      <c r="C54" s="58">
        <v>0</v>
      </c>
      <c r="D54" s="66">
        <v>0</v>
      </c>
    </row>
    <row r="55" spans="1:4" ht="12.75">
      <c r="A55" s="28" t="s">
        <v>143</v>
      </c>
      <c r="B55" s="32" t="s">
        <v>79</v>
      </c>
      <c r="C55" s="58">
        <v>0</v>
      </c>
      <c r="D55" s="66">
        <v>0</v>
      </c>
    </row>
    <row r="56" spans="1:4" ht="12.75">
      <c r="A56" s="28" t="s">
        <v>26</v>
      </c>
      <c r="B56" s="32" t="s">
        <v>80</v>
      </c>
      <c r="C56" s="58">
        <v>0</v>
      </c>
      <c r="D56" s="66">
        <v>0</v>
      </c>
    </row>
    <row r="57" spans="1:4" ht="12.75">
      <c r="A57" s="28" t="s">
        <v>163</v>
      </c>
      <c r="B57" s="32" t="s">
        <v>81</v>
      </c>
      <c r="C57" s="58">
        <v>0</v>
      </c>
      <c r="D57" s="66">
        <v>0</v>
      </c>
    </row>
    <row r="58" spans="1:4" ht="12.75">
      <c r="A58" s="28" t="s">
        <v>132</v>
      </c>
      <c r="B58" s="32" t="s">
        <v>82</v>
      </c>
      <c r="C58" s="58">
        <v>0</v>
      </c>
      <c r="D58" s="66">
        <v>0</v>
      </c>
    </row>
    <row r="59" spans="1:4" ht="12.75">
      <c r="A59" s="28" t="s">
        <v>28</v>
      </c>
      <c r="B59" s="32" t="s">
        <v>83</v>
      </c>
      <c r="C59" s="58">
        <v>0</v>
      </c>
      <c r="D59" s="66">
        <v>0</v>
      </c>
    </row>
    <row r="60" spans="1:4" ht="12.75">
      <c r="A60" s="28" t="s">
        <v>163</v>
      </c>
      <c r="B60" s="32" t="s">
        <v>84</v>
      </c>
      <c r="C60" s="58">
        <v>0</v>
      </c>
      <c r="D60" s="66">
        <v>0</v>
      </c>
    </row>
    <row r="61" spans="1:4" ht="12.75">
      <c r="A61" s="28" t="s">
        <v>132</v>
      </c>
      <c r="B61" s="32" t="s">
        <v>87</v>
      </c>
      <c r="C61" s="58">
        <v>0</v>
      </c>
      <c r="D61" s="66">
        <v>0</v>
      </c>
    </row>
    <row r="62" spans="1:4" ht="12.75">
      <c r="A62" s="28" t="s">
        <v>27</v>
      </c>
      <c r="B62" s="32" t="s">
        <v>88</v>
      </c>
      <c r="C62" s="58">
        <v>0</v>
      </c>
      <c r="D62" s="66">
        <v>0</v>
      </c>
    </row>
    <row r="63" spans="1:4" ht="12.75">
      <c r="A63" s="28" t="s">
        <v>25</v>
      </c>
      <c r="B63" s="32" t="s">
        <v>89</v>
      </c>
      <c r="C63" s="58">
        <v>0</v>
      </c>
      <c r="D63" s="66">
        <v>0</v>
      </c>
    </row>
    <row r="64" spans="1:4" ht="12.75">
      <c r="A64" s="28" t="s">
        <v>29</v>
      </c>
      <c r="B64" s="32" t="s">
        <v>90</v>
      </c>
      <c r="C64" s="58">
        <v>0</v>
      </c>
      <c r="D64" s="66">
        <v>0</v>
      </c>
    </row>
    <row r="65" spans="1:4" ht="12.75">
      <c r="A65" s="20" t="s">
        <v>186</v>
      </c>
      <c r="B65" s="32" t="s">
        <v>91</v>
      </c>
      <c r="C65" s="58">
        <v>2315964</v>
      </c>
      <c r="D65" s="58">
        <v>2315964</v>
      </c>
    </row>
    <row r="66" spans="1:4" ht="12.75">
      <c r="A66" s="28" t="s">
        <v>144</v>
      </c>
      <c r="B66" s="32" t="s">
        <v>92</v>
      </c>
      <c r="C66" s="58">
        <v>0</v>
      </c>
      <c r="D66" s="66">
        <v>0</v>
      </c>
    </row>
    <row r="67" spans="1:4" ht="12.75">
      <c r="A67" s="28" t="s">
        <v>26</v>
      </c>
      <c r="B67" s="32" t="s">
        <v>93</v>
      </c>
      <c r="C67" s="58">
        <v>0</v>
      </c>
      <c r="D67" s="66">
        <v>0</v>
      </c>
    </row>
    <row r="68" spans="1:4" ht="12.75">
      <c r="A68" s="28" t="s">
        <v>163</v>
      </c>
      <c r="B68" s="32" t="s">
        <v>94</v>
      </c>
      <c r="C68" s="58">
        <v>0</v>
      </c>
      <c r="D68" s="66">
        <v>0</v>
      </c>
    </row>
    <row r="69" spans="1:4" ht="12.75">
      <c r="A69" s="28" t="s">
        <v>132</v>
      </c>
      <c r="B69" s="32" t="s">
        <v>95</v>
      </c>
      <c r="C69" s="58">
        <v>0</v>
      </c>
      <c r="D69" s="66">
        <v>0</v>
      </c>
    </row>
    <row r="70" spans="1:4" ht="12.75">
      <c r="A70" s="28" t="s">
        <v>28</v>
      </c>
      <c r="B70" s="32" t="s">
        <v>96</v>
      </c>
      <c r="C70" s="58">
        <v>0</v>
      </c>
      <c r="D70" s="66">
        <v>0</v>
      </c>
    </row>
    <row r="71" spans="1:4" ht="12.75">
      <c r="A71" s="28" t="s">
        <v>163</v>
      </c>
      <c r="B71" s="32" t="s">
        <v>97</v>
      </c>
      <c r="C71" s="58">
        <v>0</v>
      </c>
      <c r="D71" s="66">
        <v>0</v>
      </c>
    </row>
    <row r="72" spans="1:4" ht="12.75">
      <c r="A72" s="28" t="s">
        <v>132</v>
      </c>
      <c r="B72" s="32" t="s">
        <v>98</v>
      </c>
      <c r="C72" s="58">
        <v>0</v>
      </c>
      <c r="D72" s="66">
        <v>0</v>
      </c>
    </row>
    <row r="73" spans="1:4" ht="12.75">
      <c r="A73" s="28" t="s">
        <v>27</v>
      </c>
      <c r="B73" s="32" t="s">
        <v>99</v>
      </c>
      <c r="C73" s="58">
        <v>0</v>
      </c>
      <c r="D73" s="66">
        <v>0</v>
      </c>
    </row>
    <row r="74" spans="1:4" ht="12.75">
      <c r="A74" s="28" t="s">
        <v>25</v>
      </c>
      <c r="B74" s="32" t="s">
        <v>100</v>
      </c>
      <c r="C74" s="58">
        <v>0</v>
      </c>
      <c r="D74" s="66">
        <v>0</v>
      </c>
    </row>
    <row r="75" spans="1:4" ht="12.75">
      <c r="A75" s="28" t="s">
        <v>29</v>
      </c>
      <c r="B75" s="32" t="s">
        <v>101</v>
      </c>
      <c r="C75" s="58">
        <v>0</v>
      </c>
      <c r="D75" s="66">
        <v>0</v>
      </c>
    </row>
    <row r="76" spans="1:4" ht="12.75">
      <c r="A76" s="28" t="s">
        <v>145</v>
      </c>
      <c r="B76" s="32" t="s">
        <v>102</v>
      </c>
      <c r="C76" s="58">
        <v>2315964</v>
      </c>
      <c r="D76" s="66">
        <v>2315964</v>
      </c>
    </row>
    <row r="77" spans="1:4" ht="12.75">
      <c r="A77" s="28" t="s">
        <v>26</v>
      </c>
      <c r="B77" s="32" t="s">
        <v>103</v>
      </c>
      <c r="C77" s="58">
        <v>0</v>
      </c>
      <c r="D77" s="66">
        <v>0</v>
      </c>
    </row>
    <row r="78" spans="1:4" ht="12.75">
      <c r="A78" s="28" t="s">
        <v>163</v>
      </c>
      <c r="B78" s="32" t="s">
        <v>104</v>
      </c>
      <c r="C78" s="58">
        <v>0</v>
      </c>
      <c r="D78" s="66">
        <v>0</v>
      </c>
    </row>
    <row r="79" spans="1:4" ht="12.75">
      <c r="A79" s="28" t="s">
        <v>132</v>
      </c>
      <c r="B79" s="32" t="s">
        <v>105</v>
      </c>
      <c r="C79" s="58">
        <v>0</v>
      </c>
      <c r="D79" s="66">
        <v>0</v>
      </c>
    </row>
    <row r="80" spans="1:4" ht="12.75">
      <c r="A80" s="28" t="s">
        <v>28</v>
      </c>
      <c r="B80" s="32" t="s">
        <v>106</v>
      </c>
      <c r="C80" s="58">
        <v>0</v>
      </c>
      <c r="D80" s="66">
        <v>0</v>
      </c>
    </row>
    <row r="81" spans="1:4" ht="12.75">
      <c r="A81" s="28" t="s">
        <v>163</v>
      </c>
      <c r="B81" s="32" t="s">
        <v>107</v>
      </c>
      <c r="C81" s="58">
        <v>0</v>
      </c>
      <c r="D81" s="66">
        <v>0</v>
      </c>
    </row>
    <row r="82" spans="1:4" ht="12.75">
      <c r="A82" s="28" t="s">
        <v>132</v>
      </c>
      <c r="B82" s="32" t="s">
        <v>108</v>
      </c>
      <c r="C82" s="58">
        <v>0</v>
      </c>
      <c r="D82" s="66">
        <v>0</v>
      </c>
    </row>
    <row r="83" spans="1:7" ht="12.75">
      <c r="A83" s="28" t="s">
        <v>27</v>
      </c>
      <c r="B83" s="32" t="s">
        <v>109</v>
      </c>
      <c r="C83" s="58">
        <v>2315964</v>
      </c>
      <c r="D83" s="66">
        <v>2315964</v>
      </c>
      <c r="G83" s="261"/>
    </row>
    <row r="84" spans="1:4" ht="12.75">
      <c r="A84" s="28" t="s">
        <v>25</v>
      </c>
      <c r="B84" s="32" t="s">
        <v>110</v>
      </c>
      <c r="C84" s="58">
        <v>0</v>
      </c>
      <c r="D84" s="66">
        <v>0</v>
      </c>
    </row>
    <row r="85" spans="1:4" ht="12.75">
      <c r="A85" s="28" t="s">
        <v>29</v>
      </c>
      <c r="B85" s="32" t="s">
        <v>111</v>
      </c>
      <c r="C85" s="58">
        <v>0</v>
      </c>
      <c r="D85" s="66">
        <v>0</v>
      </c>
    </row>
    <row r="86" spans="1:4" ht="12.75">
      <c r="A86" s="28" t="s">
        <v>146</v>
      </c>
      <c r="B86" s="32" t="s">
        <v>112</v>
      </c>
      <c r="C86" s="58">
        <v>0</v>
      </c>
      <c r="D86" s="66">
        <v>0</v>
      </c>
    </row>
    <row r="87" spans="1:4" ht="12.75">
      <c r="A87" s="28" t="s">
        <v>26</v>
      </c>
      <c r="B87" s="32" t="s">
        <v>113</v>
      </c>
      <c r="C87" s="58">
        <v>0</v>
      </c>
      <c r="D87" s="66">
        <v>0</v>
      </c>
    </row>
    <row r="88" spans="1:4" ht="12.75">
      <c r="A88" s="28" t="s">
        <v>163</v>
      </c>
      <c r="B88" s="32" t="s">
        <v>114</v>
      </c>
      <c r="C88" s="58">
        <v>0</v>
      </c>
      <c r="D88" s="66">
        <v>0</v>
      </c>
    </row>
    <row r="89" spans="1:4" ht="12.75">
      <c r="A89" s="28" t="s">
        <v>132</v>
      </c>
      <c r="B89" s="32" t="s">
        <v>115</v>
      </c>
      <c r="C89" s="58">
        <v>0</v>
      </c>
      <c r="D89" s="66">
        <v>0</v>
      </c>
    </row>
    <row r="90" spans="1:4" ht="12.75">
      <c r="A90" s="28" t="s">
        <v>28</v>
      </c>
      <c r="B90" s="32" t="s">
        <v>116</v>
      </c>
      <c r="C90" s="58">
        <v>0</v>
      </c>
      <c r="D90" s="66">
        <v>0</v>
      </c>
    </row>
    <row r="91" spans="1:4" ht="12.75">
      <c r="A91" s="28" t="s">
        <v>163</v>
      </c>
      <c r="B91" s="32" t="s">
        <v>117</v>
      </c>
      <c r="C91" s="58">
        <v>0</v>
      </c>
      <c r="D91" s="66">
        <v>0</v>
      </c>
    </row>
    <row r="92" spans="1:4" ht="12.75">
      <c r="A92" s="28" t="s">
        <v>132</v>
      </c>
      <c r="B92" s="32" t="s">
        <v>118</v>
      </c>
      <c r="C92" s="58">
        <v>0</v>
      </c>
      <c r="D92" s="66">
        <v>0</v>
      </c>
    </row>
    <row r="93" spans="1:4" ht="12.75">
      <c r="A93" s="28" t="s">
        <v>27</v>
      </c>
      <c r="B93" s="32" t="s">
        <v>119</v>
      </c>
      <c r="C93" s="58">
        <v>0</v>
      </c>
      <c r="D93" s="66">
        <v>0</v>
      </c>
    </row>
    <row r="94" spans="1:4" ht="12.75">
      <c r="A94" s="28" t="s">
        <v>25</v>
      </c>
      <c r="B94" s="32" t="s">
        <v>120</v>
      </c>
      <c r="C94" s="58">
        <v>0</v>
      </c>
      <c r="D94" s="66">
        <v>0</v>
      </c>
    </row>
    <row r="95" spans="1:4" ht="12.75">
      <c r="A95" s="28" t="s">
        <v>29</v>
      </c>
      <c r="B95" s="32" t="s">
        <v>121</v>
      </c>
      <c r="C95" s="58">
        <v>0</v>
      </c>
      <c r="D95" s="66">
        <v>0</v>
      </c>
    </row>
    <row r="96" spans="1:4" ht="33.75">
      <c r="A96" s="27" t="s">
        <v>155</v>
      </c>
      <c r="B96" s="32" t="s">
        <v>122</v>
      </c>
      <c r="C96" s="58">
        <v>0</v>
      </c>
      <c r="D96" s="66">
        <v>0</v>
      </c>
    </row>
    <row r="97" spans="1:4" ht="12.75">
      <c r="A97" s="28" t="s">
        <v>147</v>
      </c>
      <c r="B97" s="32" t="s">
        <v>123</v>
      </c>
      <c r="C97" s="58">
        <v>0</v>
      </c>
      <c r="D97" s="66">
        <v>0</v>
      </c>
    </row>
    <row r="98" spans="1:4" ht="12.75">
      <c r="A98" s="28" t="s">
        <v>148</v>
      </c>
      <c r="B98" s="32" t="s">
        <v>124</v>
      </c>
      <c r="C98" s="58">
        <v>0</v>
      </c>
      <c r="D98" s="66">
        <v>0</v>
      </c>
    </row>
    <row r="99" spans="1:4" ht="12.75">
      <c r="A99" s="28" t="s">
        <v>149</v>
      </c>
      <c r="B99" s="32" t="s">
        <v>125</v>
      </c>
      <c r="C99" s="58">
        <v>0</v>
      </c>
      <c r="D99" s="66">
        <v>0</v>
      </c>
    </row>
    <row r="100" spans="1:4" ht="12.75">
      <c r="A100" s="28" t="s">
        <v>150</v>
      </c>
      <c r="B100" s="32" t="s">
        <v>126</v>
      </c>
      <c r="C100" s="58">
        <v>0</v>
      </c>
      <c r="D100" s="66">
        <v>0</v>
      </c>
    </row>
    <row r="101" spans="1:4" ht="12.75">
      <c r="A101" s="28" t="s">
        <v>151</v>
      </c>
      <c r="B101" s="32" t="s">
        <v>127</v>
      </c>
      <c r="C101" s="58">
        <v>0</v>
      </c>
      <c r="D101" s="66">
        <v>0</v>
      </c>
    </row>
    <row r="102" spans="1:4" ht="12.75">
      <c r="A102" s="28" t="s">
        <v>152</v>
      </c>
      <c r="B102" s="32" t="s">
        <v>128</v>
      </c>
      <c r="C102" s="58">
        <v>0</v>
      </c>
      <c r="D102" s="66">
        <v>0</v>
      </c>
    </row>
    <row r="103" spans="1:4" ht="12.75">
      <c r="A103" s="27" t="s">
        <v>153</v>
      </c>
      <c r="B103" s="32" t="s">
        <v>129</v>
      </c>
      <c r="C103" s="58">
        <v>853519</v>
      </c>
      <c r="D103" s="71"/>
    </row>
    <row r="104" spans="1:4" ht="12.75">
      <c r="A104" s="28" t="s">
        <v>158</v>
      </c>
      <c r="B104" s="32" t="s">
        <v>130</v>
      </c>
      <c r="C104" s="58">
        <v>853519</v>
      </c>
      <c r="D104" s="71"/>
    </row>
    <row r="105" spans="1:4" ht="12.75">
      <c r="A105" s="29" t="s">
        <v>154</v>
      </c>
      <c r="B105" s="25" t="s">
        <v>131</v>
      </c>
      <c r="C105" s="72">
        <v>0</v>
      </c>
      <c r="D105" s="73"/>
    </row>
    <row r="106" ht="12.75">
      <c r="A106" s="11"/>
    </row>
  </sheetData>
  <dataValidations count="1">
    <dataValidation allowBlank="1" showErrorMessage="1" sqref="E1:IV65536 D1 D3:D65536 A1:C65536"/>
  </dataValidations>
  <printOptions/>
  <pageMargins left="0.75" right="0.75" top="1" bottom="1" header="0.4921259845" footer="0.4921259845"/>
  <pageSetup fitToHeight="2" fitToWidth="1" horizontalDpi="1200" verticalDpi="1200" orientation="portrait" paperSize="9" scale="62" r:id="rId1"/>
  <headerFooter alignWithMargins="0">
    <oddHeader>&amp;L&amp;F  &amp;A&amp;RStránka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D51"/>
  <sheetViews>
    <sheetView workbookViewId="0" topLeftCell="A1">
      <selection activeCell="A1" sqref="A1:IV16384"/>
    </sheetView>
  </sheetViews>
  <sheetFormatPr defaultColWidth="9.00390625" defaultRowHeight="12.75"/>
  <cols>
    <col min="1" max="1" width="61.875" style="6" customWidth="1"/>
    <col min="2" max="2" width="4.875" style="2" bestFit="1" customWidth="1"/>
    <col min="3" max="3" width="25.25390625" style="2" customWidth="1"/>
    <col min="4" max="4" width="24.3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12.75">
      <c r="A2" s="3" t="s">
        <v>169</v>
      </c>
      <c r="B2" s="1"/>
      <c r="C2" s="4"/>
    </row>
    <row r="3" ht="12.75">
      <c r="A3" s="2"/>
    </row>
    <row r="4" spans="1:4" ht="22.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5" customFormat="1" ht="12.75">
      <c r="A5" s="31" t="s">
        <v>2</v>
      </c>
      <c r="B5" s="38" t="s">
        <v>3</v>
      </c>
      <c r="C5" s="23" t="s">
        <v>30</v>
      </c>
      <c r="D5" s="15" t="s">
        <v>31</v>
      </c>
    </row>
    <row r="6" spans="1:4" ht="12.75">
      <c r="A6" s="30" t="s">
        <v>4</v>
      </c>
      <c r="B6" s="24" t="s">
        <v>30</v>
      </c>
      <c r="C6" s="50">
        <v>0</v>
      </c>
      <c r="D6" s="51">
        <v>0</v>
      </c>
    </row>
    <row r="7" spans="1:4" ht="12.75">
      <c r="A7" s="34" t="s">
        <v>134</v>
      </c>
      <c r="B7" s="32" t="s">
        <v>31</v>
      </c>
      <c r="C7" s="50">
        <v>0</v>
      </c>
      <c r="D7" s="51">
        <v>0</v>
      </c>
    </row>
    <row r="8" spans="1:4" ht="12.75">
      <c r="A8" s="34" t="s">
        <v>6</v>
      </c>
      <c r="B8" s="32" t="s">
        <v>32</v>
      </c>
      <c r="C8" s="50">
        <v>0</v>
      </c>
      <c r="D8" s="51">
        <v>0</v>
      </c>
    </row>
    <row r="9" spans="1:4" ht="12.75">
      <c r="A9" s="34" t="s">
        <v>15</v>
      </c>
      <c r="B9" s="32" t="s">
        <v>33</v>
      </c>
      <c r="C9" s="50">
        <v>0</v>
      </c>
      <c r="D9" s="51">
        <v>0</v>
      </c>
    </row>
    <row r="10" spans="1:4" ht="12.75">
      <c r="A10" s="34" t="s">
        <v>133</v>
      </c>
      <c r="B10" s="32" t="s">
        <v>34</v>
      </c>
      <c r="C10" s="50">
        <v>0</v>
      </c>
      <c r="D10" s="51">
        <v>0</v>
      </c>
    </row>
    <row r="11" spans="1:4" ht="12.75">
      <c r="A11" s="34" t="s">
        <v>7</v>
      </c>
      <c r="B11" s="32" t="s">
        <v>35</v>
      </c>
      <c r="C11" s="50">
        <v>0</v>
      </c>
      <c r="D11" s="51">
        <v>0</v>
      </c>
    </row>
    <row r="12" spans="1:4" ht="12.75">
      <c r="A12" s="34" t="s">
        <v>11</v>
      </c>
      <c r="B12" s="32" t="s">
        <v>36</v>
      </c>
      <c r="C12" s="50">
        <v>0</v>
      </c>
      <c r="D12" s="51">
        <v>0</v>
      </c>
    </row>
    <row r="13" spans="1:4" ht="12.75">
      <c r="A13" s="34" t="s">
        <v>16</v>
      </c>
      <c r="B13" s="32" t="s">
        <v>37</v>
      </c>
      <c r="C13" s="50">
        <v>0</v>
      </c>
      <c r="D13" s="51">
        <v>0</v>
      </c>
    </row>
    <row r="14" spans="1:4" ht="12.75">
      <c r="A14" s="34" t="s">
        <v>12</v>
      </c>
      <c r="B14" s="32" t="s">
        <v>38</v>
      </c>
      <c r="C14" s="50">
        <v>0</v>
      </c>
      <c r="D14" s="51">
        <v>0</v>
      </c>
    </row>
    <row r="15" spans="1:4" ht="12.75">
      <c r="A15" s="34" t="s">
        <v>15</v>
      </c>
      <c r="B15" s="32" t="s">
        <v>39</v>
      </c>
      <c r="C15" s="50">
        <v>0</v>
      </c>
      <c r="D15" s="51">
        <v>0</v>
      </c>
    </row>
    <row r="16" spans="1:4" ht="12.75">
      <c r="A16" s="34" t="s">
        <v>133</v>
      </c>
      <c r="B16" s="32" t="s">
        <v>40</v>
      </c>
      <c r="C16" s="50">
        <v>0</v>
      </c>
      <c r="D16" s="51">
        <v>0</v>
      </c>
    </row>
    <row r="17" spans="1:4" ht="12.75">
      <c r="A17" s="34" t="s">
        <v>7</v>
      </c>
      <c r="B17" s="32" t="s">
        <v>41</v>
      </c>
      <c r="C17" s="50">
        <v>0</v>
      </c>
      <c r="D17" s="51">
        <v>0</v>
      </c>
    </row>
    <row r="18" spans="1:4" ht="12.75">
      <c r="A18" s="34" t="s">
        <v>11</v>
      </c>
      <c r="B18" s="32" t="s">
        <v>42</v>
      </c>
      <c r="C18" s="50">
        <v>0</v>
      </c>
      <c r="D18" s="51">
        <v>0</v>
      </c>
    </row>
    <row r="19" spans="1:4" ht="12.75">
      <c r="A19" s="34" t="s">
        <v>16</v>
      </c>
      <c r="B19" s="32" t="s">
        <v>43</v>
      </c>
      <c r="C19" s="50">
        <v>0</v>
      </c>
      <c r="D19" s="51">
        <v>0</v>
      </c>
    </row>
    <row r="20" spans="1:4" ht="12.75">
      <c r="A20" s="34" t="s">
        <v>13</v>
      </c>
      <c r="B20" s="32" t="s">
        <v>44</v>
      </c>
      <c r="C20" s="50">
        <v>0</v>
      </c>
      <c r="D20" s="51">
        <v>0</v>
      </c>
    </row>
    <row r="21" spans="1:4" ht="12.75">
      <c r="A21" s="34" t="s">
        <v>6</v>
      </c>
      <c r="B21" s="32" t="s">
        <v>45</v>
      </c>
      <c r="C21" s="50">
        <v>0</v>
      </c>
      <c r="D21" s="51">
        <v>0</v>
      </c>
    </row>
    <row r="22" spans="1:4" ht="12.75">
      <c r="A22" s="34" t="s">
        <v>15</v>
      </c>
      <c r="B22" s="32" t="s">
        <v>46</v>
      </c>
      <c r="C22" s="50">
        <v>0</v>
      </c>
      <c r="D22" s="51">
        <v>0</v>
      </c>
    </row>
    <row r="23" spans="1:4" ht="12.75">
      <c r="A23" s="34" t="s">
        <v>133</v>
      </c>
      <c r="B23" s="32" t="s">
        <v>47</v>
      </c>
      <c r="C23" s="50">
        <v>0</v>
      </c>
      <c r="D23" s="51">
        <v>0</v>
      </c>
    </row>
    <row r="24" spans="1:4" ht="12.75">
      <c r="A24" s="34" t="s">
        <v>7</v>
      </c>
      <c r="B24" s="32" t="s">
        <v>48</v>
      </c>
      <c r="C24" s="50">
        <v>0</v>
      </c>
      <c r="D24" s="51">
        <v>0</v>
      </c>
    </row>
    <row r="25" spans="1:4" ht="12.75">
      <c r="A25" s="34" t="s">
        <v>11</v>
      </c>
      <c r="B25" s="32" t="s">
        <v>49</v>
      </c>
      <c r="C25" s="50">
        <v>0</v>
      </c>
      <c r="D25" s="51">
        <v>0</v>
      </c>
    </row>
    <row r="26" spans="1:4" ht="12.75">
      <c r="A26" s="34" t="s">
        <v>16</v>
      </c>
      <c r="B26" s="32" t="s">
        <v>50</v>
      </c>
      <c r="C26" s="50">
        <v>0</v>
      </c>
      <c r="D26" s="51">
        <v>0</v>
      </c>
    </row>
    <row r="27" spans="1:4" ht="12.75">
      <c r="A27" s="34" t="s">
        <v>12</v>
      </c>
      <c r="B27" s="32" t="s">
        <v>51</v>
      </c>
      <c r="C27" s="50">
        <v>0</v>
      </c>
      <c r="D27" s="51">
        <v>0</v>
      </c>
    </row>
    <row r="28" spans="1:4" ht="12.75">
      <c r="A28" s="34" t="s">
        <v>15</v>
      </c>
      <c r="B28" s="32" t="s">
        <v>52</v>
      </c>
      <c r="C28" s="50">
        <v>0</v>
      </c>
      <c r="D28" s="51">
        <v>0</v>
      </c>
    </row>
    <row r="29" spans="1:4" ht="12.75">
      <c r="A29" s="34" t="s">
        <v>133</v>
      </c>
      <c r="B29" s="32" t="s">
        <v>53</v>
      </c>
      <c r="C29" s="50">
        <v>0</v>
      </c>
      <c r="D29" s="51">
        <v>0</v>
      </c>
    </row>
    <row r="30" spans="1:4" ht="12.75">
      <c r="A30" s="34" t="s">
        <v>7</v>
      </c>
      <c r="B30" s="32" t="s">
        <v>54</v>
      </c>
      <c r="C30" s="50">
        <v>0</v>
      </c>
      <c r="D30" s="51">
        <v>0</v>
      </c>
    </row>
    <row r="31" spans="1:4" ht="12.75">
      <c r="A31" s="34" t="s">
        <v>11</v>
      </c>
      <c r="B31" s="32" t="s">
        <v>55</v>
      </c>
      <c r="C31" s="50">
        <v>0</v>
      </c>
      <c r="D31" s="51">
        <v>0</v>
      </c>
    </row>
    <row r="32" spans="1:4" ht="12.75">
      <c r="A32" s="34" t="s">
        <v>16</v>
      </c>
      <c r="B32" s="32" t="s">
        <v>56</v>
      </c>
      <c r="C32" s="50">
        <v>0</v>
      </c>
      <c r="D32" s="51">
        <v>0</v>
      </c>
    </row>
    <row r="33" spans="1:4" ht="12.75">
      <c r="A33" s="35" t="s">
        <v>14</v>
      </c>
      <c r="B33" s="32" t="s">
        <v>57</v>
      </c>
      <c r="C33" s="50">
        <v>0</v>
      </c>
      <c r="D33" s="51">
        <v>0</v>
      </c>
    </row>
    <row r="34" spans="1:4" ht="12.75">
      <c r="A34" s="28" t="s">
        <v>6</v>
      </c>
      <c r="B34" s="32" t="s">
        <v>58</v>
      </c>
      <c r="C34" s="50">
        <v>0</v>
      </c>
      <c r="D34" s="51">
        <v>0</v>
      </c>
    </row>
    <row r="35" spans="1:4" ht="12.75">
      <c r="A35" s="28" t="s">
        <v>12</v>
      </c>
      <c r="B35" s="32" t="s">
        <v>59</v>
      </c>
      <c r="C35" s="50">
        <v>0</v>
      </c>
      <c r="D35" s="51">
        <v>0</v>
      </c>
    </row>
    <row r="36" spans="1:4" ht="12.75">
      <c r="A36" s="20" t="s">
        <v>156</v>
      </c>
      <c r="B36" s="32" t="s">
        <v>60</v>
      </c>
      <c r="C36" s="50">
        <v>0</v>
      </c>
      <c r="D36" s="51">
        <v>0</v>
      </c>
    </row>
    <row r="37" spans="1:4" ht="12.75">
      <c r="A37" s="34" t="s">
        <v>6</v>
      </c>
      <c r="B37" s="32" t="s">
        <v>61</v>
      </c>
      <c r="C37" s="50">
        <v>0</v>
      </c>
      <c r="D37" s="51">
        <v>0</v>
      </c>
    </row>
    <row r="38" spans="1:4" ht="12.75">
      <c r="A38" s="34" t="s">
        <v>12</v>
      </c>
      <c r="B38" s="32" t="s">
        <v>62</v>
      </c>
      <c r="C38" s="50">
        <v>0</v>
      </c>
      <c r="D38" s="51">
        <v>0</v>
      </c>
    </row>
    <row r="39" spans="1:4" ht="12.75">
      <c r="A39" s="27" t="s">
        <v>10</v>
      </c>
      <c r="B39" s="32" t="s">
        <v>63</v>
      </c>
      <c r="C39" s="50">
        <v>0</v>
      </c>
      <c r="D39" s="51">
        <v>0</v>
      </c>
    </row>
    <row r="40" spans="1:4" ht="12.75">
      <c r="A40" s="34" t="s">
        <v>6</v>
      </c>
      <c r="B40" s="32" t="s">
        <v>64</v>
      </c>
      <c r="C40" s="50">
        <v>0</v>
      </c>
      <c r="D40" s="51">
        <v>0</v>
      </c>
    </row>
    <row r="41" spans="1:4" ht="12.75">
      <c r="A41" s="34" t="s">
        <v>15</v>
      </c>
      <c r="B41" s="32" t="s">
        <v>65</v>
      </c>
      <c r="C41" s="50">
        <v>0</v>
      </c>
      <c r="D41" s="51">
        <v>0</v>
      </c>
    </row>
    <row r="42" spans="1:4" ht="12.75">
      <c r="A42" s="34" t="s">
        <v>133</v>
      </c>
      <c r="B42" s="32" t="s">
        <v>66</v>
      </c>
      <c r="C42" s="50">
        <v>0</v>
      </c>
      <c r="D42" s="51">
        <v>0</v>
      </c>
    </row>
    <row r="43" spans="1:4" ht="12.75">
      <c r="A43" s="34" t="s">
        <v>7</v>
      </c>
      <c r="B43" s="32" t="s">
        <v>67</v>
      </c>
      <c r="C43" s="50">
        <v>0</v>
      </c>
      <c r="D43" s="51">
        <v>0</v>
      </c>
    </row>
    <row r="44" spans="1:4" ht="12.75">
      <c r="A44" s="34" t="s">
        <v>11</v>
      </c>
      <c r="B44" s="32" t="s">
        <v>68</v>
      </c>
      <c r="C44" s="50">
        <v>0</v>
      </c>
      <c r="D44" s="51">
        <v>0</v>
      </c>
    </row>
    <row r="45" spans="1:4" ht="12.75">
      <c r="A45" s="34" t="s">
        <v>16</v>
      </c>
      <c r="B45" s="32" t="s">
        <v>69</v>
      </c>
      <c r="C45" s="50">
        <v>0</v>
      </c>
      <c r="D45" s="51">
        <v>0</v>
      </c>
    </row>
    <row r="46" spans="1:4" ht="12.75">
      <c r="A46" s="34" t="s">
        <v>12</v>
      </c>
      <c r="B46" s="32" t="s">
        <v>70</v>
      </c>
      <c r="C46" s="50">
        <v>0</v>
      </c>
      <c r="D46" s="51">
        <v>0</v>
      </c>
    </row>
    <row r="47" spans="1:4" ht="12.75">
      <c r="A47" s="34" t="s">
        <v>15</v>
      </c>
      <c r="B47" s="32" t="s">
        <v>71</v>
      </c>
      <c r="C47" s="50">
        <v>0</v>
      </c>
      <c r="D47" s="51">
        <v>0</v>
      </c>
    </row>
    <row r="48" spans="1:4" ht="12.75">
      <c r="A48" s="34" t="s">
        <v>133</v>
      </c>
      <c r="B48" s="32" t="s">
        <v>72</v>
      </c>
      <c r="C48" s="50">
        <v>0</v>
      </c>
      <c r="D48" s="51">
        <v>0</v>
      </c>
    </row>
    <row r="49" spans="1:4" ht="12.75">
      <c r="A49" s="34" t="s">
        <v>7</v>
      </c>
      <c r="B49" s="32" t="s">
        <v>73</v>
      </c>
      <c r="C49" s="50">
        <v>0</v>
      </c>
      <c r="D49" s="51">
        <v>0</v>
      </c>
    </row>
    <row r="50" spans="1:4" ht="12.75">
      <c r="A50" s="34" t="s">
        <v>11</v>
      </c>
      <c r="B50" s="32" t="s">
        <v>74</v>
      </c>
      <c r="C50" s="50">
        <v>0</v>
      </c>
      <c r="D50" s="51">
        <v>0</v>
      </c>
    </row>
    <row r="51" spans="1:4" ht="12.75">
      <c r="A51" s="36" t="s">
        <v>16</v>
      </c>
      <c r="B51" s="25" t="s">
        <v>75</v>
      </c>
      <c r="C51" s="52">
        <v>0</v>
      </c>
      <c r="D51" s="53">
        <v>0</v>
      </c>
    </row>
  </sheetData>
  <conditionalFormatting sqref="C1:C65536">
    <cfRule type="cellIs" priority="1" dxfId="0" operator="greaterThan" stopIfTrue="1">
      <formula>2</formula>
    </cfRule>
  </conditionalFormatting>
  <printOptions/>
  <pageMargins left="0.75" right="0.75" top="1" bottom="1" header="0.4921259845" footer="0.4921259845"/>
  <pageSetup fitToHeight="1" fitToWidth="1" horizontalDpi="1200" verticalDpi="1200" orientation="portrait" scale="76" r:id="rId1"/>
  <headerFooter alignWithMargins="0">
    <oddHeader>&amp;L&amp;F  &amp;A&amp;RStránka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"/>
  <dimension ref="A1:K9"/>
  <sheetViews>
    <sheetView workbookViewId="0" topLeftCell="A1">
      <selection activeCell="C24" sqref="C24"/>
    </sheetView>
  </sheetViews>
  <sheetFormatPr defaultColWidth="9.00390625" defaultRowHeight="12.75"/>
  <cols>
    <col min="1" max="1" width="43.00390625" style="0" customWidth="1"/>
    <col min="2" max="2" width="3.75390625" style="0" customWidth="1"/>
    <col min="3" max="3" width="10.125" style="0" customWidth="1"/>
    <col min="4" max="4" width="9.00390625" style="0" customWidth="1"/>
    <col min="5" max="5" width="9.25390625" style="0" customWidth="1"/>
    <col min="6" max="7" width="8.75390625" style="0" customWidth="1"/>
    <col min="8" max="8" width="7.375" style="0" customWidth="1"/>
    <col min="9" max="9" width="8.00390625" style="0" customWidth="1"/>
  </cols>
  <sheetData>
    <row r="1" spans="1:5" ht="12.75">
      <c r="A1" s="41" t="s">
        <v>162</v>
      </c>
      <c r="B1" s="8"/>
      <c r="C1" s="8"/>
      <c r="D1" s="8"/>
      <c r="E1" s="8"/>
    </row>
    <row r="2" spans="1:5" ht="12.75">
      <c r="A2" s="3" t="s">
        <v>170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9" ht="56.25">
      <c r="A4" s="12" t="s">
        <v>85</v>
      </c>
      <c r="B4" s="13" t="s">
        <v>86</v>
      </c>
      <c r="C4" s="22" t="s">
        <v>182</v>
      </c>
      <c r="D4" s="42" t="s">
        <v>171</v>
      </c>
      <c r="E4" s="42" t="s">
        <v>172</v>
      </c>
      <c r="F4" s="42" t="s">
        <v>173</v>
      </c>
      <c r="G4" s="42" t="s">
        <v>174</v>
      </c>
      <c r="H4" s="42" t="s">
        <v>179</v>
      </c>
      <c r="I4" s="44" t="s">
        <v>175</v>
      </c>
    </row>
    <row r="5" spans="1:9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15" t="s">
        <v>36</v>
      </c>
    </row>
    <row r="6" spans="1:11" ht="12.75">
      <c r="A6" s="16" t="s">
        <v>177</v>
      </c>
      <c r="B6" s="24" t="s">
        <v>30</v>
      </c>
      <c r="C6" s="262">
        <v>1051</v>
      </c>
      <c r="D6" s="262">
        <v>1045</v>
      </c>
      <c r="E6" s="262">
        <v>6</v>
      </c>
      <c r="F6" s="262">
        <v>976</v>
      </c>
      <c r="G6" s="262">
        <v>75</v>
      </c>
      <c r="H6" s="262">
        <v>1005</v>
      </c>
      <c r="I6" s="262">
        <v>46</v>
      </c>
      <c r="K6" s="263"/>
    </row>
    <row r="7" spans="1:11" ht="12.75">
      <c r="A7" s="48" t="s">
        <v>176</v>
      </c>
      <c r="B7" s="24" t="s">
        <v>31</v>
      </c>
      <c r="C7" s="262">
        <v>66</v>
      </c>
      <c r="D7" s="262">
        <v>62</v>
      </c>
      <c r="E7" s="262">
        <v>4</v>
      </c>
      <c r="F7" s="262">
        <v>25</v>
      </c>
      <c r="G7" s="262">
        <v>41</v>
      </c>
      <c r="H7" s="262">
        <v>34</v>
      </c>
      <c r="I7" s="262">
        <v>32</v>
      </c>
      <c r="K7" s="263"/>
    </row>
    <row r="8" spans="1:11" ht="12.75">
      <c r="A8" s="19" t="s">
        <v>178</v>
      </c>
      <c r="B8" s="32" t="s">
        <v>32</v>
      </c>
      <c r="C8" s="262">
        <v>985</v>
      </c>
      <c r="D8" s="262">
        <v>983</v>
      </c>
      <c r="E8" s="262">
        <v>2</v>
      </c>
      <c r="F8" s="262">
        <v>951</v>
      </c>
      <c r="G8" s="262">
        <v>34</v>
      </c>
      <c r="H8" s="262">
        <v>971</v>
      </c>
      <c r="I8" s="262">
        <v>14</v>
      </c>
      <c r="K8" s="263"/>
    </row>
    <row r="9" spans="1:11" ht="12.75">
      <c r="A9" s="49" t="s">
        <v>185</v>
      </c>
      <c r="B9" s="33" t="s">
        <v>33</v>
      </c>
      <c r="C9" s="262">
        <v>0</v>
      </c>
      <c r="D9" s="262">
        <v>0</v>
      </c>
      <c r="E9" s="262">
        <v>0</v>
      </c>
      <c r="F9" s="262">
        <v>0</v>
      </c>
      <c r="G9" s="262">
        <v>0</v>
      </c>
      <c r="H9" s="262">
        <v>0</v>
      </c>
      <c r="I9" s="262">
        <v>0</v>
      </c>
      <c r="K9" s="263"/>
    </row>
  </sheetData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C28" sqref="C28"/>
    </sheetView>
  </sheetViews>
  <sheetFormatPr defaultColWidth="9.00390625" defaultRowHeight="12.75"/>
  <cols>
    <col min="1" max="1" width="1.12109375" style="155" customWidth="1"/>
    <col min="2" max="2" width="5.75390625" style="231" customWidth="1"/>
    <col min="3" max="5" width="5.625" style="155" customWidth="1"/>
    <col min="6" max="6" width="44.875" style="155" customWidth="1"/>
    <col min="7" max="7" width="3.75390625" style="233" customWidth="1"/>
    <col min="8" max="8" width="27.375" style="234" customWidth="1"/>
    <col min="9" max="9" width="1.12109375" style="233" customWidth="1"/>
    <col min="10" max="16384" width="9.125" style="155" customWidth="1"/>
  </cols>
  <sheetData>
    <row r="1" spans="1:9" s="79" customFormat="1" ht="18" customHeight="1">
      <c r="A1" s="75"/>
      <c r="B1" s="76"/>
      <c r="C1" s="76"/>
      <c r="D1" s="76"/>
      <c r="E1" s="77"/>
      <c r="F1" s="94"/>
      <c r="G1" s="93"/>
      <c r="H1" s="93"/>
      <c r="I1" s="78"/>
    </row>
    <row r="2" spans="1:9" s="79" customFormat="1" ht="19.5" customHeight="1">
      <c r="A2" s="80"/>
      <c r="B2" s="81"/>
      <c r="C2" s="81"/>
      <c r="D2" s="81"/>
      <c r="E2" s="87"/>
      <c r="F2" s="82" t="s">
        <v>320</v>
      </c>
      <c r="G2" s="80"/>
      <c r="H2" s="93"/>
      <c r="I2" s="84"/>
    </row>
    <row r="3" spans="1:9" s="79" customFormat="1" ht="15.75" customHeight="1">
      <c r="A3" s="80"/>
      <c r="B3" s="85"/>
      <c r="C3" s="85"/>
      <c r="D3" s="85"/>
      <c r="E3" s="87"/>
      <c r="F3" s="86"/>
      <c r="G3" s="80"/>
      <c r="H3" s="93"/>
      <c r="I3" s="84"/>
    </row>
    <row r="4" spans="1:9" s="79" customFormat="1" ht="7.5" customHeight="1">
      <c r="A4" s="75"/>
      <c r="B4" s="77"/>
      <c r="C4" s="77"/>
      <c r="D4" s="77"/>
      <c r="E4" s="87"/>
      <c r="F4" s="87"/>
      <c r="G4" s="87"/>
      <c r="H4" s="196"/>
      <c r="I4" s="84"/>
    </row>
    <row r="5" spans="1:9" s="79" customFormat="1" ht="12.75" customHeight="1">
      <c r="A5" s="75"/>
      <c r="B5" s="77"/>
      <c r="C5" s="77"/>
      <c r="D5" s="77"/>
      <c r="E5" s="87"/>
      <c r="F5" s="87"/>
      <c r="G5" s="87"/>
      <c r="H5" s="95"/>
      <c r="I5" s="84"/>
    </row>
    <row r="6" spans="1:9" s="90" customFormat="1" ht="16.5" customHeight="1">
      <c r="A6" s="80"/>
      <c r="B6" s="87"/>
      <c r="C6" s="87"/>
      <c r="D6" s="77"/>
      <c r="E6" s="77"/>
      <c r="F6" s="80" t="s">
        <v>209</v>
      </c>
      <c r="G6" s="85"/>
      <c r="H6" s="91"/>
      <c r="I6" s="89"/>
    </row>
    <row r="7" spans="1:9" s="90" customFormat="1" ht="9" customHeight="1">
      <c r="A7" s="75"/>
      <c r="B7" s="77"/>
      <c r="C7" s="77"/>
      <c r="D7" s="77"/>
      <c r="E7" s="77"/>
      <c r="F7" s="87"/>
      <c r="G7" s="85"/>
      <c r="H7" s="91"/>
      <c r="I7" s="89"/>
    </row>
    <row r="8" spans="1:9" s="79" customFormat="1" ht="26.25" customHeight="1">
      <c r="A8" s="93"/>
      <c r="B8" s="77"/>
      <c r="C8" s="77"/>
      <c r="D8" s="77"/>
      <c r="E8" s="94"/>
      <c r="F8" s="94"/>
      <c r="G8" s="85"/>
      <c r="H8" s="85"/>
      <c r="I8" s="84"/>
    </row>
    <row r="9" spans="1:9" s="79" customFormat="1" ht="9.75" customHeight="1">
      <c r="A9" s="93"/>
      <c r="B9" s="76"/>
      <c r="C9" s="76"/>
      <c r="D9" s="76"/>
      <c r="E9" s="94"/>
      <c r="F9" s="94"/>
      <c r="G9" s="96"/>
      <c r="H9" s="96"/>
      <c r="I9" s="84"/>
    </row>
    <row r="10" spans="1:9" s="79" customFormat="1" ht="7.5" customHeight="1">
      <c r="A10" s="93"/>
      <c r="B10" s="94"/>
      <c r="C10" s="94"/>
      <c r="D10" s="94"/>
      <c r="E10" s="94"/>
      <c r="F10" s="94"/>
      <c r="G10" s="93"/>
      <c r="H10" s="93"/>
      <c r="I10" s="93"/>
    </row>
    <row r="11" spans="1:9" s="79" customFormat="1" ht="13.5" customHeight="1">
      <c r="A11" s="80"/>
      <c r="B11" s="87"/>
      <c r="C11" s="87"/>
      <c r="D11" s="87"/>
      <c r="E11" s="87"/>
      <c r="F11" s="87"/>
      <c r="G11" s="80"/>
      <c r="H11" s="80"/>
      <c r="I11" s="80"/>
    </row>
    <row r="12" spans="2:9" s="97" customFormat="1" ht="4.5" customHeight="1">
      <c r="B12" s="98"/>
      <c r="C12" s="99"/>
      <c r="D12" s="99"/>
      <c r="E12" s="99"/>
      <c r="F12" s="100"/>
      <c r="G12" s="100"/>
      <c r="H12" s="101"/>
      <c r="I12" s="101"/>
    </row>
    <row r="13" spans="2:9" s="197" customFormat="1" ht="12.75">
      <c r="B13" s="198" t="s">
        <v>210</v>
      </c>
      <c r="C13" s="199" t="s">
        <v>321</v>
      </c>
      <c r="D13" s="200"/>
      <c r="E13" s="200"/>
      <c r="F13" s="200"/>
      <c r="G13" s="198" t="s">
        <v>212</v>
      </c>
      <c r="H13" s="201" t="s">
        <v>273</v>
      </c>
      <c r="I13" s="202"/>
    </row>
    <row r="14" spans="2:9" ht="13.5" thickBot="1">
      <c r="B14" s="203" t="s">
        <v>217</v>
      </c>
      <c r="C14" s="204" t="s">
        <v>218</v>
      </c>
      <c r="D14" s="205"/>
      <c r="E14" s="205"/>
      <c r="F14" s="205"/>
      <c r="G14" s="203" t="s">
        <v>219</v>
      </c>
      <c r="H14" s="203">
        <v>1</v>
      </c>
      <c r="I14" s="206"/>
    </row>
    <row r="15" spans="2:11" ht="16.5" customHeight="1">
      <c r="B15" s="207" t="s">
        <v>220</v>
      </c>
      <c r="C15" s="208" t="s">
        <v>322</v>
      </c>
      <c r="D15" s="209"/>
      <c r="E15" s="209"/>
      <c r="F15" s="209"/>
      <c r="G15" s="210">
        <v>1</v>
      </c>
      <c r="H15" s="135">
        <f>-'[1]PL'!J9</f>
        <v>1784807.5499999998</v>
      </c>
      <c r="I15" s="211"/>
      <c r="K15" s="212"/>
    </row>
    <row r="16" spans="2:9" ht="16.5" customHeight="1">
      <c r="B16" s="213" t="s">
        <v>277</v>
      </c>
      <c r="C16" s="214"/>
      <c r="D16" s="215" t="s">
        <v>249</v>
      </c>
      <c r="E16" s="215" t="s">
        <v>323</v>
      </c>
      <c r="F16" s="215"/>
      <c r="G16" s="216">
        <f>G15+1</f>
        <v>2</v>
      </c>
      <c r="H16" s="135">
        <v>0</v>
      </c>
      <c r="I16" s="211"/>
    </row>
    <row r="17" spans="2:9" ht="16.5" customHeight="1">
      <c r="B17" s="217" t="s">
        <v>222</v>
      </c>
      <c r="C17" s="218" t="s">
        <v>324</v>
      </c>
      <c r="D17" s="219"/>
      <c r="E17" s="219"/>
      <c r="F17" s="219"/>
      <c r="G17" s="216">
        <f aca="true" t="shared" si="0" ref="G17:G47">G16+1</f>
        <v>3</v>
      </c>
      <c r="H17" s="135"/>
      <c r="I17" s="220"/>
    </row>
    <row r="18" spans="2:9" ht="16.5" customHeight="1">
      <c r="B18" s="213" t="s">
        <v>224</v>
      </c>
      <c r="C18" s="218"/>
      <c r="D18" s="219" t="s">
        <v>249</v>
      </c>
      <c r="E18" s="219" t="s">
        <v>325</v>
      </c>
      <c r="F18" s="219"/>
      <c r="G18" s="216">
        <f t="shared" si="0"/>
        <v>4</v>
      </c>
      <c r="H18" s="135"/>
      <c r="I18" s="211"/>
    </row>
    <row r="19" spans="2:11" ht="16.5" customHeight="1">
      <c r="B19" s="217" t="s">
        <v>229</v>
      </c>
      <c r="C19" s="214" t="s">
        <v>326</v>
      </c>
      <c r="D19" s="215"/>
      <c r="E19" s="215"/>
      <c r="F19" s="215"/>
      <c r="G19" s="216">
        <f t="shared" si="0"/>
        <v>5</v>
      </c>
      <c r="H19" s="127"/>
      <c r="I19" s="220"/>
      <c r="K19" s="212"/>
    </row>
    <row r="20" spans="2:9" ht="16.5" customHeight="1">
      <c r="B20" s="213" t="s">
        <v>231</v>
      </c>
      <c r="C20" s="214"/>
      <c r="D20" s="215" t="s">
        <v>225</v>
      </c>
      <c r="E20" s="215" t="s">
        <v>327</v>
      </c>
      <c r="F20" s="215"/>
      <c r="G20" s="216">
        <f t="shared" si="0"/>
        <v>6</v>
      </c>
      <c r="H20" s="135"/>
      <c r="I20" s="211"/>
    </row>
    <row r="21" spans="2:9" ht="16.5" customHeight="1">
      <c r="B21" s="213" t="s">
        <v>233</v>
      </c>
      <c r="C21" s="214"/>
      <c r="D21" s="215"/>
      <c r="E21" s="215" t="s">
        <v>328</v>
      </c>
      <c r="F21" s="215"/>
      <c r="G21" s="216">
        <f t="shared" si="0"/>
        <v>7</v>
      </c>
      <c r="H21" s="135"/>
      <c r="I21" s="211"/>
    </row>
    <row r="22" spans="2:9" ht="16.5" customHeight="1">
      <c r="B22" s="213" t="s">
        <v>329</v>
      </c>
      <c r="C22" s="214"/>
      <c r="D22" s="215"/>
      <c r="E22" s="215" t="s">
        <v>330</v>
      </c>
      <c r="F22" s="215"/>
      <c r="G22" s="216">
        <f t="shared" si="0"/>
        <v>8</v>
      </c>
      <c r="H22" s="135"/>
      <c r="I22" s="211"/>
    </row>
    <row r="23" spans="2:9" ht="16.5" customHeight="1">
      <c r="B23" s="217" t="s">
        <v>235</v>
      </c>
      <c r="C23" s="214" t="s">
        <v>331</v>
      </c>
      <c r="D23" s="215"/>
      <c r="E23" s="215"/>
      <c r="F23" s="215"/>
      <c r="G23" s="216">
        <f t="shared" si="0"/>
        <v>9</v>
      </c>
      <c r="H23" s="135">
        <f>-'[1]PL'!J18</f>
        <v>186825764.54</v>
      </c>
      <c r="I23" s="220"/>
    </row>
    <row r="24" spans="2:10" ht="16.5" customHeight="1">
      <c r="B24" s="217" t="s">
        <v>239</v>
      </c>
      <c r="C24" s="218" t="s">
        <v>332</v>
      </c>
      <c r="D24" s="219"/>
      <c r="E24" s="219"/>
      <c r="F24" s="219"/>
      <c r="G24" s="216">
        <f t="shared" si="0"/>
        <v>10</v>
      </c>
      <c r="H24" s="135">
        <f>+'[1]PL'!J26</f>
        <v>50995811.61</v>
      </c>
      <c r="I24" s="211"/>
      <c r="J24" s="221"/>
    </row>
    <row r="25" spans="2:11" ht="16.5" customHeight="1">
      <c r="B25" s="217" t="s">
        <v>244</v>
      </c>
      <c r="C25" s="222" t="s">
        <v>333</v>
      </c>
      <c r="D25" s="223"/>
      <c r="E25" s="223"/>
      <c r="F25" s="223"/>
      <c r="G25" s="216">
        <f t="shared" si="0"/>
        <v>11</v>
      </c>
      <c r="H25" s="127">
        <f>-'[1]PL'!J34</f>
        <v>546607.02</v>
      </c>
      <c r="I25" s="220"/>
      <c r="K25" s="264"/>
    </row>
    <row r="26" spans="2:11" ht="16.5" customHeight="1">
      <c r="B26" s="217" t="s">
        <v>246</v>
      </c>
      <c r="C26" s="214" t="s">
        <v>334</v>
      </c>
      <c r="D26" s="215"/>
      <c r="E26" s="215"/>
      <c r="F26" s="215"/>
      <c r="G26" s="216">
        <f t="shared" si="0"/>
        <v>12</v>
      </c>
      <c r="H26" s="135">
        <f>-'[1]PL'!J43</f>
        <v>1403976.26</v>
      </c>
      <c r="I26" s="220"/>
      <c r="K26" s="212"/>
    </row>
    <row r="27" spans="2:9" ht="16.5" customHeight="1">
      <c r="B27" s="217" t="s">
        <v>251</v>
      </c>
      <c r="C27" s="218" t="s">
        <v>335</v>
      </c>
      <c r="D27" s="219"/>
      <c r="E27" s="219"/>
      <c r="F27" s="219"/>
      <c r="G27" s="216">
        <f t="shared" si="0"/>
        <v>13</v>
      </c>
      <c r="H27" s="135">
        <f>+'[1]PL'!J56</f>
        <v>4522781.92</v>
      </c>
      <c r="I27" s="220"/>
    </row>
    <row r="28" spans="2:9" ht="16.5" customHeight="1">
      <c r="B28" s="217" t="s">
        <v>254</v>
      </c>
      <c r="C28" s="218" t="s">
        <v>336</v>
      </c>
      <c r="D28" s="219"/>
      <c r="E28" s="219"/>
      <c r="F28" s="219"/>
      <c r="G28" s="216">
        <f t="shared" si="0"/>
        <v>14</v>
      </c>
      <c r="H28" s="127">
        <f>H29+H32</f>
        <v>46064772.13</v>
      </c>
      <c r="I28" s="220"/>
    </row>
    <row r="29" spans="2:9" ht="16.5" customHeight="1">
      <c r="B29" s="213" t="s">
        <v>256</v>
      </c>
      <c r="C29" s="218"/>
      <c r="D29" s="219" t="s">
        <v>225</v>
      </c>
      <c r="E29" s="219" t="s">
        <v>337</v>
      </c>
      <c r="F29" s="219"/>
      <c r="G29" s="216">
        <f>G28+1</f>
        <v>15</v>
      </c>
      <c r="H29" s="135">
        <f>SUM(H30:H31)</f>
        <v>33764130</v>
      </c>
      <c r="I29" s="211"/>
    </row>
    <row r="30" spans="2:9" ht="16.5" customHeight="1">
      <c r="B30" s="213" t="s">
        <v>338</v>
      </c>
      <c r="C30" s="218"/>
      <c r="D30" s="219"/>
      <c r="E30" s="219" t="s">
        <v>339</v>
      </c>
      <c r="F30" s="219" t="s">
        <v>340</v>
      </c>
      <c r="G30" s="216">
        <f t="shared" si="0"/>
        <v>16</v>
      </c>
      <c r="H30" s="135">
        <f>+'[1]PL'!J60</f>
        <v>25127785</v>
      </c>
      <c r="I30" s="211"/>
    </row>
    <row r="31" spans="2:9" ht="16.5" customHeight="1">
      <c r="B31" s="213" t="s">
        <v>341</v>
      </c>
      <c r="C31" s="218"/>
      <c r="D31" s="219"/>
      <c r="E31" s="219"/>
      <c r="F31" s="219" t="s">
        <v>342</v>
      </c>
      <c r="G31" s="216">
        <f t="shared" si="0"/>
        <v>17</v>
      </c>
      <c r="H31" s="135">
        <f>+'[1]PL'!J63</f>
        <v>8636345</v>
      </c>
      <c r="I31" s="211"/>
    </row>
    <row r="32" spans="2:9" ht="16.5" customHeight="1">
      <c r="B32" s="213" t="s">
        <v>258</v>
      </c>
      <c r="C32" s="218"/>
      <c r="D32" s="219"/>
      <c r="E32" s="219" t="s">
        <v>343</v>
      </c>
      <c r="F32" s="219"/>
      <c r="G32" s="216">
        <f t="shared" si="0"/>
        <v>18</v>
      </c>
      <c r="H32" s="135">
        <f>+'[1]PL'!J98</f>
        <v>12300642.13</v>
      </c>
      <c r="I32" s="211"/>
    </row>
    <row r="33" spans="2:9" ht="16.5" customHeight="1">
      <c r="B33" s="217" t="s">
        <v>260</v>
      </c>
      <c r="C33" s="214" t="s">
        <v>344</v>
      </c>
      <c r="D33" s="215"/>
      <c r="E33" s="215"/>
      <c r="F33" s="215"/>
      <c r="G33" s="216">
        <f t="shared" si="0"/>
        <v>19</v>
      </c>
      <c r="H33" s="127"/>
      <c r="I33" s="220"/>
    </row>
    <row r="34" spans="2:9" ht="16.5" customHeight="1">
      <c r="B34" s="217" t="s">
        <v>264</v>
      </c>
      <c r="C34" s="218" t="s">
        <v>345</v>
      </c>
      <c r="D34" s="219"/>
      <c r="E34" s="219"/>
      <c r="F34" s="219"/>
      <c r="G34" s="216">
        <f t="shared" si="0"/>
        <v>20</v>
      </c>
      <c r="H34" s="127">
        <f>+'[1]PL'!J101</f>
        <v>1841795.63</v>
      </c>
      <c r="I34" s="220"/>
    </row>
    <row r="35" spans="2:9" ht="24.75" customHeight="1">
      <c r="B35" s="217" t="s">
        <v>266</v>
      </c>
      <c r="C35" s="287" t="s">
        <v>346</v>
      </c>
      <c r="D35" s="288"/>
      <c r="E35" s="288"/>
      <c r="F35" s="289"/>
      <c r="G35" s="216">
        <f t="shared" si="0"/>
        <v>21</v>
      </c>
      <c r="H35" s="127"/>
      <c r="I35" s="220"/>
    </row>
    <row r="36" spans="2:9" ht="16.5" customHeight="1">
      <c r="B36" s="217" t="s">
        <v>268</v>
      </c>
      <c r="C36" s="218" t="s">
        <v>347</v>
      </c>
      <c r="D36" s="219"/>
      <c r="E36" s="219"/>
      <c r="F36" s="219"/>
      <c r="G36" s="216">
        <f t="shared" si="0"/>
        <v>22</v>
      </c>
      <c r="H36" s="127">
        <v>0</v>
      </c>
      <c r="I36" s="211"/>
    </row>
    <row r="37" spans="2:9" ht="16.5" customHeight="1">
      <c r="B37" s="217" t="s">
        <v>270</v>
      </c>
      <c r="C37" s="214" t="s">
        <v>348</v>
      </c>
      <c r="D37" s="215"/>
      <c r="E37" s="215"/>
      <c r="F37" s="215"/>
      <c r="G37" s="216">
        <f t="shared" si="0"/>
        <v>23</v>
      </c>
      <c r="H37" s="135"/>
      <c r="I37" s="220"/>
    </row>
    <row r="38" spans="2:9" ht="24.75" customHeight="1">
      <c r="B38" s="217" t="s">
        <v>316</v>
      </c>
      <c r="C38" s="290" t="s">
        <v>349</v>
      </c>
      <c r="D38" s="291"/>
      <c r="E38" s="291"/>
      <c r="F38" s="292"/>
      <c r="G38" s="216">
        <f t="shared" si="0"/>
        <v>24</v>
      </c>
      <c r="H38" s="135"/>
      <c r="I38" s="220"/>
    </row>
    <row r="39" spans="2:9" ht="16.5" customHeight="1">
      <c r="B39" s="217" t="s">
        <v>318</v>
      </c>
      <c r="C39" s="214" t="s">
        <v>350</v>
      </c>
      <c r="D39" s="215"/>
      <c r="E39" s="215"/>
      <c r="F39" s="215"/>
      <c r="G39" s="216">
        <f t="shared" si="0"/>
        <v>25</v>
      </c>
      <c r="H39" s="135"/>
      <c r="I39" s="220"/>
    </row>
    <row r="40" spans="2:9" ht="16.5" customHeight="1">
      <c r="B40" s="217" t="s">
        <v>351</v>
      </c>
      <c r="C40" s="218" t="s">
        <v>352</v>
      </c>
      <c r="D40" s="219"/>
      <c r="E40" s="219"/>
      <c r="F40" s="219"/>
      <c r="G40" s="216">
        <f t="shared" si="0"/>
        <v>26</v>
      </c>
      <c r="H40" s="135"/>
      <c r="I40" s="220"/>
    </row>
    <row r="41" spans="2:9" ht="16.5" customHeight="1">
      <c r="B41" s="217" t="s">
        <v>353</v>
      </c>
      <c r="C41" s="131" t="s">
        <v>354</v>
      </c>
      <c r="D41" s="133"/>
      <c r="E41" s="133"/>
      <c r="F41" s="133"/>
      <c r="G41" s="216">
        <f t="shared" si="0"/>
        <v>27</v>
      </c>
      <c r="H41" s="135"/>
      <c r="I41" s="220"/>
    </row>
    <row r="42" spans="2:9" ht="16.5" customHeight="1">
      <c r="B42" s="217" t="s">
        <v>355</v>
      </c>
      <c r="C42" s="131" t="s">
        <v>356</v>
      </c>
      <c r="D42" s="133"/>
      <c r="E42" s="133"/>
      <c r="F42" s="133"/>
      <c r="G42" s="216">
        <f>G41+1</f>
        <v>28</v>
      </c>
      <c r="H42" s="127">
        <f>H15+H19+H23+H25+H26+H33+H35+H37+H39-H17-H24-H27-H28-H34-H36-H38-H40</f>
        <v>87135994.08000001</v>
      </c>
      <c r="I42" s="220"/>
    </row>
    <row r="43" spans="2:9" ht="16.5" customHeight="1">
      <c r="B43" s="217" t="s">
        <v>357</v>
      </c>
      <c r="C43" s="214" t="s">
        <v>358</v>
      </c>
      <c r="D43" s="215"/>
      <c r="E43" s="215"/>
      <c r="F43" s="215"/>
      <c r="G43" s="216">
        <f t="shared" si="0"/>
        <v>29</v>
      </c>
      <c r="H43" s="135"/>
      <c r="I43" s="211"/>
    </row>
    <row r="44" spans="2:9" ht="16.5" customHeight="1">
      <c r="B44" s="217" t="s">
        <v>359</v>
      </c>
      <c r="C44" s="218" t="s">
        <v>360</v>
      </c>
      <c r="D44" s="219"/>
      <c r="E44" s="219"/>
      <c r="F44" s="219"/>
      <c r="G44" s="216">
        <f t="shared" si="0"/>
        <v>30</v>
      </c>
      <c r="H44" s="135">
        <v>0</v>
      </c>
      <c r="I44" s="220"/>
    </row>
    <row r="45" spans="2:9" ht="16.5" customHeight="1">
      <c r="B45" s="217" t="s">
        <v>361</v>
      </c>
      <c r="C45" s="131" t="s">
        <v>362</v>
      </c>
      <c r="D45" s="133"/>
      <c r="E45" s="133"/>
      <c r="F45" s="133"/>
      <c r="G45" s="216">
        <f t="shared" si="0"/>
        <v>31</v>
      </c>
      <c r="H45" s="127">
        <f>H43-H44</f>
        <v>0</v>
      </c>
      <c r="I45" s="211"/>
    </row>
    <row r="46" spans="2:9" ht="16.5" customHeight="1">
      <c r="B46" s="217" t="s">
        <v>363</v>
      </c>
      <c r="C46" s="218" t="s">
        <v>364</v>
      </c>
      <c r="D46" s="219"/>
      <c r="E46" s="219"/>
      <c r="F46" s="219"/>
      <c r="G46" s="216">
        <f t="shared" si="0"/>
        <v>32</v>
      </c>
      <c r="H46" s="135">
        <f>+'[1]PL'!J104</f>
        <v>23466500</v>
      </c>
      <c r="I46" s="220"/>
    </row>
    <row r="47" spans="2:9" ht="16.5" customHeight="1">
      <c r="B47" s="217" t="s">
        <v>365</v>
      </c>
      <c r="C47" s="224" t="s">
        <v>366</v>
      </c>
      <c r="D47" s="225"/>
      <c r="E47" s="225"/>
      <c r="F47" s="225"/>
      <c r="G47" s="216">
        <f t="shared" si="0"/>
        <v>33</v>
      </c>
      <c r="H47" s="127">
        <f>H42+H45-H46</f>
        <v>63669494.08000001</v>
      </c>
      <c r="I47" s="220"/>
    </row>
    <row r="48" spans="2:9" ht="12.75">
      <c r="B48" s="226"/>
      <c r="C48" s="227"/>
      <c r="D48" s="228"/>
      <c r="E48" s="229"/>
      <c r="F48" s="230"/>
      <c r="G48" s="229"/>
      <c r="H48" s="227"/>
      <c r="I48" s="155"/>
    </row>
    <row r="49" spans="4:9" ht="12.75">
      <c r="D49" s="232"/>
      <c r="E49" s="233"/>
      <c r="F49" s="234"/>
      <c r="H49" s="155"/>
      <c r="I49" s="155"/>
    </row>
    <row r="50" spans="4:9" ht="12.75">
      <c r="D50" s="232"/>
      <c r="E50" s="233"/>
      <c r="F50" s="234"/>
      <c r="H50" s="155"/>
      <c r="I50" s="155"/>
    </row>
    <row r="56" spans="1:8" ht="12.75">
      <c r="A56" s="265"/>
      <c r="B56" s="266"/>
      <c r="C56" s="265"/>
      <c r="D56" s="265"/>
      <c r="E56" s="265"/>
      <c r="F56" s="265"/>
      <c r="G56" s="267"/>
      <c r="H56" s="268"/>
    </row>
    <row r="57" spans="1:8" ht="12.75">
      <c r="A57" s="265"/>
      <c r="B57" s="266"/>
      <c r="C57" s="265"/>
      <c r="D57" s="265"/>
      <c r="E57" s="265"/>
      <c r="F57" s="265"/>
      <c r="G57" s="267"/>
      <c r="H57" s="268"/>
    </row>
    <row r="58" spans="1:8" ht="12.75">
      <c r="A58" s="265"/>
      <c r="B58" s="266"/>
      <c r="C58" s="265"/>
      <c r="D58" s="265"/>
      <c r="E58" s="265"/>
      <c r="F58" s="265"/>
      <c r="G58" s="267"/>
      <c r="H58" s="268"/>
    </row>
    <row r="59" spans="1:8" ht="12.75">
      <c r="A59" s="265"/>
      <c r="B59" s="266"/>
      <c r="C59" s="265"/>
      <c r="D59" s="265"/>
      <c r="E59" s="265"/>
      <c r="F59" s="265"/>
      <c r="G59" s="267"/>
      <c r="H59" s="268"/>
    </row>
    <row r="60" spans="1:8" ht="12.75">
      <c r="A60" s="265"/>
      <c r="B60" s="266"/>
      <c r="C60" s="265"/>
      <c r="D60" s="265"/>
      <c r="E60" s="265"/>
      <c r="F60" s="265"/>
      <c r="G60" s="267"/>
      <c r="H60" s="268"/>
    </row>
    <row r="61" spans="1:8" ht="12.75">
      <c r="A61" s="265"/>
      <c r="B61" s="266"/>
      <c r="C61" s="265"/>
      <c r="D61" s="265"/>
      <c r="E61" s="265"/>
      <c r="F61" s="265"/>
      <c r="G61" s="267"/>
      <c r="H61" s="268"/>
    </row>
    <row r="62" spans="1:8" ht="12.75">
      <c r="A62" s="265"/>
      <c r="B62" s="266"/>
      <c r="C62" s="265"/>
      <c r="D62" s="265"/>
      <c r="E62" s="265"/>
      <c r="F62" s="265"/>
      <c r="G62" s="267"/>
      <c r="H62" s="268"/>
    </row>
    <row r="63" spans="1:8" ht="12.75">
      <c r="A63" s="265"/>
      <c r="B63" s="266"/>
      <c r="C63" s="265"/>
      <c r="D63" s="265"/>
      <c r="E63" s="265"/>
      <c r="F63" s="265"/>
      <c r="G63" s="267"/>
      <c r="H63" s="268"/>
    </row>
    <row r="64" spans="1:8" ht="12.75">
      <c r="A64" s="265"/>
      <c r="B64" s="266"/>
      <c r="C64" s="265"/>
      <c r="D64" s="265"/>
      <c r="E64" s="265"/>
      <c r="F64" s="265"/>
      <c r="G64" s="267"/>
      <c r="H64" s="268"/>
    </row>
    <row r="65" spans="1:8" ht="12.75">
      <c r="A65" s="265"/>
      <c r="B65" s="266"/>
      <c r="C65" s="265"/>
      <c r="D65" s="265"/>
      <c r="E65" s="265"/>
      <c r="F65" s="265"/>
      <c r="G65" s="267"/>
      <c r="H65" s="268"/>
    </row>
    <row r="66" spans="1:8" ht="12.75">
      <c r="A66" s="265"/>
      <c r="B66" s="266"/>
      <c r="C66" s="265"/>
      <c r="D66" s="265"/>
      <c r="E66" s="265"/>
      <c r="F66" s="265"/>
      <c r="G66" s="267"/>
      <c r="H66" s="268"/>
    </row>
    <row r="67" spans="1:8" ht="12.75">
      <c r="A67" s="265"/>
      <c r="B67" s="266"/>
      <c r="C67" s="265"/>
      <c r="D67" s="265"/>
      <c r="E67" s="265"/>
      <c r="F67" s="265"/>
      <c r="G67" s="267"/>
      <c r="H67" s="268"/>
    </row>
  </sheetData>
  <mergeCells count="2">
    <mergeCell ref="C35:F35"/>
    <mergeCell ref="C38:F3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H23" sqref="H23"/>
    </sheetView>
  </sheetViews>
  <sheetFormatPr defaultColWidth="9.00390625" defaultRowHeight="12.75"/>
  <cols>
    <col min="5" max="5" width="15.25390625" style="0" bestFit="1" customWidth="1"/>
    <col min="12" max="12" width="14.25390625" style="0" bestFit="1" customWidth="1"/>
  </cols>
  <sheetData>
    <row r="2" spans="1:6" ht="16.5" customHeight="1">
      <c r="A2" s="235"/>
      <c r="E2" s="240" t="s">
        <v>187</v>
      </c>
      <c r="F2" s="241"/>
    </row>
    <row r="3" ht="12.75">
      <c r="E3" s="236"/>
    </row>
    <row r="4" spans="1:12" ht="12.75">
      <c r="A4" s="239" t="s">
        <v>188</v>
      </c>
      <c r="B4" s="239"/>
      <c r="E4" s="236"/>
      <c r="H4" s="239" t="s">
        <v>195</v>
      </c>
      <c r="I4" s="239"/>
      <c r="L4" s="236"/>
    </row>
    <row r="5" spans="5:12" ht="12.75">
      <c r="E5" s="236"/>
      <c r="L5" s="236"/>
    </row>
    <row r="6" spans="1:12" ht="12.75">
      <c r="A6" s="237"/>
      <c r="B6" s="237"/>
      <c r="C6" s="237"/>
      <c r="D6" s="237"/>
      <c r="E6" s="238" t="s">
        <v>189</v>
      </c>
      <c r="H6" s="237"/>
      <c r="I6" s="237"/>
      <c r="J6" s="237"/>
      <c r="K6" s="237"/>
      <c r="L6" s="238" t="s">
        <v>189</v>
      </c>
    </row>
    <row r="7" spans="1:12" ht="12.75">
      <c r="A7" s="237" t="s">
        <v>190</v>
      </c>
      <c r="B7" s="237"/>
      <c r="C7" s="237"/>
      <c r="D7" s="237"/>
      <c r="E7" s="242">
        <v>193100760</v>
      </c>
      <c r="H7" s="237" t="s">
        <v>196</v>
      </c>
      <c r="I7" s="237"/>
      <c r="J7" s="237"/>
      <c r="K7" s="237"/>
      <c r="L7" s="245">
        <v>11422626</v>
      </c>
    </row>
    <row r="8" spans="1:12" ht="12.75">
      <c r="A8" s="237" t="s">
        <v>191</v>
      </c>
      <c r="B8" s="237"/>
      <c r="C8" s="237"/>
      <c r="D8" s="237"/>
      <c r="E8" s="242">
        <v>0</v>
      </c>
      <c r="H8" s="237" t="s">
        <v>197</v>
      </c>
      <c r="I8" s="237"/>
      <c r="J8" s="237"/>
      <c r="K8" s="237"/>
      <c r="L8" s="245">
        <v>61790</v>
      </c>
    </row>
    <row r="9" spans="1:5" ht="12.75">
      <c r="A9" s="237" t="s">
        <v>192</v>
      </c>
      <c r="B9" s="237"/>
      <c r="C9" s="237"/>
      <c r="D9" s="237"/>
      <c r="E9" s="242">
        <v>0</v>
      </c>
    </row>
    <row r="10" spans="1:5" ht="12.75">
      <c r="A10" s="237" t="s">
        <v>193</v>
      </c>
      <c r="B10" s="237"/>
      <c r="C10" s="237"/>
      <c r="D10" s="237"/>
      <c r="E10" s="242">
        <v>64613918</v>
      </c>
    </row>
    <row r="11" spans="1:5" ht="12.75">
      <c r="A11" s="237" t="s">
        <v>194</v>
      </c>
      <c r="B11" s="237"/>
      <c r="C11" s="237"/>
      <c r="D11" s="237"/>
      <c r="E11" s="242">
        <v>128486842</v>
      </c>
    </row>
    <row r="12" ht="12.75">
      <c r="E12" s="236"/>
    </row>
    <row r="13" ht="12.75">
      <c r="E13" s="236"/>
    </row>
    <row r="14" spans="1:5" ht="12.75">
      <c r="A14" s="239" t="s">
        <v>198</v>
      </c>
      <c r="B14" s="239"/>
      <c r="C14" s="239"/>
      <c r="E14" s="236"/>
    </row>
    <row r="15" ht="12.75">
      <c r="E15" s="236"/>
    </row>
    <row r="16" spans="1:5" ht="12.75">
      <c r="A16" s="237"/>
      <c r="B16" s="237"/>
      <c r="C16" s="237"/>
      <c r="D16" s="237"/>
      <c r="E16" s="238" t="s">
        <v>189</v>
      </c>
    </row>
    <row r="17" spans="1:5" ht="12.75">
      <c r="A17" s="237" t="s">
        <v>187</v>
      </c>
      <c r="B17" s="237"/>
      <c r="C17" s="237"/>
      <c r="D17" s="237"/>
      <c r="E17" s="243">
        <v>0.895</v>
      </c>
    </row>
    <row r="18" spans="1:5" ht="12.75">
      <c r="A18" s="237" t="s">
        <v>199</v>
      </c>
      <c r="B18" s="237"/>
      <c r="C18" s="237"/>
      <c r="D18" s="237"/>
      <c r="E18" s="244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51"/>
  <sheetViews>
    <sheetView workbookViewId="0" topLeftCell="A25">
      <selection activeCell="A1" sqref="A1:IV16384"/>
    </sheetView>
  </sheetViews>
  <sheetFormatPr defaultColWidth="9.00390625" defaultRowHeight="12.75"/>
  <cols>
    <col min="1" max="1" width="61.00390625" style="6" customWidth="1"/>
    <col min="2" max="2" width="3.625" style="2" bestFit="1" customWidth="1"/>
    <col min="3" max="3" width="14.125" style="2" customWidth="1"/>
    <col min="4" max="4" width="13.8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164</v>
      </c>
      <c r="B2" s="1"/>
      <c r="C2" s="4"/>
    </row>
    <row r="3" ht="12.75">
      <c r="A3" s="2"/>
    </row>
    <row r="4" spans="1:4" ht="33.7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10" customFormat="1" ht="12.75">
      <c r="A5" s="14" t="s">
        <v>2</v>
      </c>
      <c r="B5" s="15" t="s">
        <v>3</v>
      </c>
      <c r="C5" s="23" t="s">
        <v>30</v>
      </c>
      <c r="D5" s="15" t="s">
        <v>31</v>
      </c>
    </row>
    <row r="6" spans="1:4" ht="12.75">
      <c r="A6" s="16" t="s">
        <v>4</v>
      </c>
      <c r="B6" s="24" t="s">
        <v>30</v>
      </c>
      <c r="C6" s="50">
        <v>187620</v>
      </c>
      <c r="D6" s="51">
        <v>121996</v>
      </c>
    </row>
    <row r="7" spans="1:4" ht="12.75">
      <c r="A7" s="17" t="s">
        <v>134</v>
      </c>
      <c r="B7" s="24" t="s">
        <v>31</v>
      </c>
      <c r="C7" s="50">
        <v>109694</v>
      </c>
      <c r="D7" s="51">
        <v>109681</v>
      </c>
    </row>
    <row r="8" spans="1:4" ht="12.75">
      <c r="A8" s="17" t="s">
        <v>6</v>
      </c>
      <c r="B8" s="24" t="s">
        <v>32</v>
      </c>
      <c r="C8" s="50">
        <v>109694</v>
      </c>
      <c r="D8" s="51">
        <v>109681</v>
      </c>
    </row>
    <row r="9" spans="1:4" ht="12.75">
      <c r="A9" s="17" t="s">
        <v>15</v>
      </c>
      <c r="B9" s="24" t="s">
        <v>33</v>
      </c>
      <c r="C9" s="50">
        <v>0</v>
      </c>
      <c r="D9" s="51">
        <v>0</v>
      </c>
    </row>
    <row r="10" spans="1:4" ht="12.75">
      <c r="A10" s="17" t="s">
        <v>133</v>
      </c>
      <c r="B10" s="24" t="s">
        <v>34</v>
      </c>
      <c r="C10" s="50">
        <v>0</v>
      </c>
      <c r="D10" s="51">
        <v>0</v>
      </c>
    </row>
    <row r="11" spans="1:4" ht="12.75">
      <c r="A11" s="17" t="s">
        <v>7</v>
      </c>
      <c r="B11" s="24" t="s">
        <v>35</v>
      </c>
      <c r="C11" s="50">
        <v>109694</v>
      </c>
      <c r="D11" s="51">
        <v>109681</v>
      </c>
    </row>
    <row r="12" spans="1:4" ht="12.75">
      <c r="A12" s="17" t="s">
        <v>11</v>
      </c>
      <c r="B12" s="24" t="s">
        <v>36</v>
      </c>
      <c r="C12" s="50">
        <v>0</v>
      </c>
      <c r="D12" s="51">
        <v>0</v>
      </c>
    </row>
    <row r="13" spans="1:4" ht="12.75">
      <c r="A13" s="17" t="s">
        <v>16</v>
      </c>
      <c r="B13" s="24" t="s">
        <v>37</v>
      </c>
      <c r="C13" s="50">
        <v>0</v>
      </c>
      <c r="D13" s="51">
        <v>0</v>
      </c>
    </row>
    <row r="14" spans="1:4" ht="12.75">
      <c r="A14" s="17" t="s">
        <v>12</v>
      </c>
      <c r="B14" s="24" t="s">
        <v>38</v>
      </c>
      <c r="C14" s="50">
        <v>0</v>
      </c>
      <c r="D14" s="51">
        <v>0</v>
      </c>
    </row>
    <row r="15" spans="1:4" ht="12.75">
      <c r="A15" s="17" t="s">
        <v>15</v>
      </c>
      <c r="B15" s="24" t="s">
        <v>39</v>
      </c>
      <c r="C15" s="50">
        <v>0</v>
      </c>
      <c r="D15" s="51">
        <v>0</v>
      </c>
    </row>
    <row r="16" spans="1:4" ht="12.75">
      <c r="A16" s="17" t="s">
        <v>133</v>
      </c>
      <c r="B16" s="24" t="s">
        <v>40</v>
      </c>
      <c r="C16" s="50">
        <v>0</v>
      </c>
      <c r="D16" s="51">
        <v>0</v>
      </c>
    </row>
    <row r="17" spans="1:4" ht="12.75">
      <c r="A17" s="17" t="s">
        <v>7</v>
      </c>
      <c r="B17" s="24" t="s">
        <v>41</v>
      </c>
      <c r="C17" s="50">
        <v>0</v>
      </c>
      <c r="D17" s="51">
        <v>0</v>
      </c>
    </row>
    <row r="18" spans="1:4" ht="12.75">
      <c r="A18" s="17" t="s">
        <v>11</v>
      </c>
      <c r="B18" s="24" t="s">
        <v>42</v>
      </c>
      <c r="C18" s="50">
        <v>0</v>
      </c>
      <c r="D18" s="51">
        <v>0</v>
      </c>
    </row>
    <row r="19" spans="1:4" ht="12.75">
      <c r="A19" s="17" t="s">
        <v>16</v>
      </c>
      <c r="B19" s="24" t="s">
        <v>43</v>
      </c>
      <c r="C19" s="50">
        <v>0</v>
      </c>
      <c r="D19" s="51">
        <v>0</v>
      </c>
    </row>
    <row r="20" spans="1:4" ht="12.75">
      <c r="A20" s="17" t="s">
        <v>161</v>
      </c>
      <c r="B20" s="24" t="s">
        <v>44</v>
      </c>
      <c r="C20" s="50">
        <v>77926</v>
      </c>
      <c r="D20" s="51">
        <v>12315</v>
      </c>
    </row>
    <row r="21" spans="1:4" ht="12.75">
      <c r="A21" s="17" t="s">
        <v>6</v>
      </c>
      <c r="B21" s="24" t="s">
        <v>45</v>
      </c>
      <c r="C21" s="50">
        <v>1087</v>
      </c>
      <c r="D21" s="51">
        <v>0</v>
      </c>
    </row>
    <row r="22" spans="1:4" ht="12.75">
      <c r="A22" s="17" t="s">
        <v>15</v>
      </c>
      <c r="B22" s="24" t="s">
        <v>46</v>
      </c>
      <c r="C22" s="50">
        <v>1087</v>
      </c>
      <c r="D22" s="51">
        <v>0</v>
      </c>
    </row>
    <row r="23" spans="1:4" ht="12.75">
      <c r="A23" s="17" t="s">
        <v>133</v>
      </c>
      <c r="B23" s="24" t="s">
        <v>47</v>
      </c>
      <c r="C23" s="50">
        <v>0</v>
      </c>
      <c r="D23" s="51">
        <v>0</v>
      </c>
    </row>
    <row r="24" spans="1:4" ht="12.75">
      <c r="A24" s="17" t="s">
        <v>7</v>
      </c>
      <c r="B24" s="24" t="s">
        <v>48</v>
      </c>
      <c r="C24" s="50">
        <v>0</v>
      </c>
      <c r="D24" s="51">
        <v>0</v>
      </c>
    </row>
    <row r="25" spans="1:4" ht="12.75">
      <c r="A25" s="17" t="s">
        <v>11</v>
      </c>
      <c r="B25" s="24" t="s">
        <v>49</v>
      </c>
      <c r="C25" s="50">
        <v>0</v>
      </c>
      <c r="D25" s="51">
        <v>0</v>
      </c>
    </row>
    <row r="26" spans="1:4" ht="12.75">
      <c r="A26" s="17" t="s">
        <v>16</v>
      </c>
      <c r="B26" s="24" t="s">
        <v>50</v>
      </c>
      <c r="C26" s="50">
        <v>0</v>
      </c>
      <c r="D26" s="51">
        <v>0</v>
      </c>
    </row>
    <row r="27" spans="1:4" ht="12.75">
      <c r="A27" s="17" t="s">
        <v>12</v>
      </c>
      <c r="B27" s="24" t="s">
        <v>51</v>
      </c>
      <c r="C27" s="50">
        <v>76839</v>
      </c>
      <c r="D27" s="51">
        <v>12315</v>
      </c>
    </row>
    <row r="28" spans="1:4" ht="12.75">
      <c r="A28" s="17" t="s">
        <v>15</v>
      </c>
      <c r="B28" s="24" t="s">
        <v>52</v>
      </c>
      <c r="C28" s="50">
        <v>76839</v>
      </c>
      <c r="D28" s="51">
        <v>12315</v>
      </c>
    </row>
    <row r="29" spans="1:4" ht="12.75">
      <c r="A29" s="17" t="s">
        <v>133</v>
      </c>
      <c r="B29" s="24" t="s">
        <v>53</v>
      </c>
      <c r="C29" s="50">
        <v>0</v>
      </c>
      <c r="D29" s="51">
        <v>0</v>
      </c>
    </row>
    <row r="30" spans="1:4" ht="12.75">
      <c r="A30" s="17" t="s">
        <v>7</v>
      </c>
      <c r="B30" s="24" t="s">
        <v>54</v>
      </c>
      <c r="C30" s="50">
        <v>0</v>
      </c>
      <c r="D30" s="51">
        <v>0</v>
      </c>
    </row>
    <row r="31" spans="1:4" ht="12.75">
      <c r="A31" s="17" t="s">
        <v>11</v>
      </c>
      <c r="B31" s="24" t="s">
        <v>55</v>
      </c>
      <c r="C31" s="50">
        <v>0</v>
      </c>
      <c r="D31" s="51">
        <v>0</v>
      </c>
    </row>
    <row r="32" spans="1:4" ht="12.75">
      <c r="A32" s="17" t="s">
        <v>16</v>
      </c>
      <c r="B32" s="24" t="s">
        <v>56</v>
      </c>
      <c r="C32" s="50">
        <v>0</v>
      </c>
      <c r="D32" s="51">
        <v>0</v>
      </c>
    </row>
    <row r="33" spans="1:4" ht="12.75">
      <c r="A33" s="18" t="s">
        <v>14</v>
      </c>
      <c r="B33" s="24" t="s">
        <v>57</v>
      </c>
      <c r="C33" s="50">
        <v>0</v>
      </c>
      <c r="D33" s="51">
        <v>0</v>
      </c>
    </row>
    <row r="34" spans="1:4" ht="12.75">
      <c r="A34" s="19" t="s">
        <v>6</v>
      </c>
      <c r="B34" s="24" t="s">
        <v>58</v>
      </c>
      <c r="C34" s="50">
        <v>0</v>
      </c>
      <c r="D34" s="51">
        <v>0</v>
      </c>
    </row>
    <row r="35" spans="1:4" ht="12.75">
      <c r="A35" s="19" t="s">
        <v>12</v>
      </c>
      <c r="B35" s="24" t="s">
        <v>59</v>
      </c>
      <c r="C35" s="50">
        <v>0</v>
      </c>
      <c r="D35" s="51">
        <v>0</v>
      </c>
    </row>
    <row r="36" spans="1:4" ht="12.75">
      <c r="A36" s="20" t="s">
        <v>156</v>
      </c>
      <c r="B36" s="24" t="s">
        <v>60</v>
      </c>
      <c r="C36" s="50">
        <v>25741</v>
      </c>
      <c r="D36" s="51">
        <v>2775</v>
      </c>
    </row>
    <row r="37" spans="1:4" ht="12.75">
      <c r="A37" s="17" t="s">
        <v>6</v>
      </c>
      <c r="B37" s="24" t="s">
        <v>61</v>
      </c>
      <c r="C37" s="50">
        <v>0</v>
      </c>
      <c r="D37" s="51">
        <v>0</v>
      </c>
    </row>
    <row r="38" spans="1:4" ht="12.75">
      <c r="A38" s="17" t="s">
        <v>12</v>
      </c>
      <c r="B38" s="24" t="s">
        <v>62</v>
      </c>
      <c r="C38" s="50">
        <v>25741</v>
      </c>
      <c r="D38" s="51">
        <v>2775</v>
      </c>
    </row>
    <row r="39" spans="1:4" ht="12.75">
      <c r="A39" s="20" t="s">
        <v>8</v>
      </c>
      <c r="B39" s="24" t="s">
        <v>63</v>
      </c>
      <c r="C39" s="50">
        <v>76857</v>
      </c>
      <c r="D39" s="51">
        <v>0</v>
      </c>
    </row>
    <row r="40" spans="1:4" ht="12.75">
      <c r="A40" s="17" t="s">
        <v>6</v>
      </c>
      <c r="B40" s="24" t="s">
        <v>64</v>
      </c>
      <c r="C40" s="50">
        <v>0</v>
      </c>
      <c r="D40" s="51">
        <v>0</v>
      </c>
    </row>
    <row r="41" spans="1:4" ht="12.75">
      <c r="A41" s="17" t="s">
        <v>15</v>
      </c>
      <c r="B41" s="24" t="s">
        <v>65</v>
      </c>
      <c r="C41" s="50">
        <v>0</v>
      </c>
      <c r="D41" s="51">
        <v>0</v>
      </c>
    </row>
    <row r="42" spans="1:4" ht="12.75">
      <c r="A42" s="17" t="s">
        <v>133</v>
      </c>
      <c r="B42" s="24" t="s">
        <v>66</v>
      </c>
      <c r="C42" s="50">
        <v>0</v>
      </c>
      <c r="D42" s="51">
        <v>0</v>
      </c>
    </row>
    <row r="43" spans="1:4" ht="12.75">
      <c r="A43" s="17" t="s">
        <v>7</v>
      </c>
      <c r="B43" s="24" t="s">
        <v>67</v>
      </c>
      <c r="C43" s="50">
        <v>0</v>
      </c>
      <c r="D43" s="51">
        <v>0</v>
      </c>
    </row>
    <row r="44" spans="1:4" ht="12.75">
      <c r="A44" s="17" t="s">
        <v>11</v>
      </c>
      <c r="B44" s="24" t="s">
        <v>68</v>
      </c>
      <c r="C44" s="50">
        <v>0</v>
      </c>
      <c r="D44" s="51">
        <v>0</v>
      </c>
    </row>
    <row r="45" spans="1:4" ht="12.75">
      <c r="A45" s="17" t="s">
        <v>16</v>
      </c>
      <c r="B45" s="24" t="s">
        <v>69</v>
      </c>
      <c r="C45" s="50">
        <v>0</v>
      </c>
      <c r="D45" s="51">
        <v>0</v>
      </c>
    </row>
    <row r="46" spans="1:4" ht="12.75">
      <c r="A46" s="17" t="s">
        <v>12</v>
      </c>
      <c r="B46" s="24" t="s">
        <v>70</v>
      </c>
      <c r="C46" s="50">
        <v>76857</v>
      </c>
      <c r="D46" s="51">
        <v>0</v>
      </c>
    </row>
    <row r="47" spans="1:4" ht="12.75">
      <c r="A47" s="17" t="s">
        <v>15</v>
      </c>
      <c r="B47" s="24" t="s">
        <v>71</v>
      </c>
      <c r="C47" s="50">
        <v>76857</v>
      </c>
      <c r="D47" s="51">
        <v>0</v>
      </c>
    </row>
    <row r="48" spans="1:4" ht="12.75">
      <c r="A48" s="17" t="s">
        <v>133</v>
      </c>
      <c r="B48" s="24" t="s">
        <v>72</v>
      </c>
      <c r="C48" s="50">
        <v>0</v>
      </c>
      <c r="D48" s="51">
        <v>0</v>
      </c>
    </row>
    <row r="49" spans="1:4" ht="12.75">
      <c r="A49" s="17" t="s">
        <v>7</v>
      </c>
      <c r="B49" s="24" t="s">
        <v>73</v>
      </c>
      <c r="C49" s="50">
        <v>0</v>
      </c>
      <c r="D49" s="51">
        <v>0</v>
      </c>
    </row>
    <row r="50" spans="1:4" ht="12.75">
      <c r="A50" s="17" t="s">
        <v>11</v>
      </c>
      <c r="B50" s="24" t="s">
        <v>74</v>
      </c>
      <c r="C50" s="50">
        <v>0</v>
      </c>
      <c r="D50" s="51">
        <v>0</v>
      </c>
    </row>
    <row r="51" spans="1:4" ht="12.75">
      <c r="A51" s="21" t="s">
        <v>16</v>
      </c>
      <c r="B51" s="25" t="s">
        <v>75</v>
      </c>
      <c r="C51" s="52">
        <v>0</v>
      </c>
      <c r="D51" s="53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1" fitToWidth="1" horizontalDpi="1200" verticalDpi="1200" orientation="portrait" scale="97" r:id="rId1"/>
  <headerFooter alignWithMargins="0">
    <oddHeader>&amp;L&amp;F  &amp;A&amp;RStránka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1">
      <selection activeCell="A1" sqref="A1:IV16384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6" width="16.00390625" style="2" customWidth="1"/>
    <col min="7" max="16384" width="9.125" style="2" customWidth="1"/>
  </cols>
  <sheetData>
    <row r="1" spans="1:3" ht="12.75">
      <c r="A1" s="41" t="s">
        <v>162</v>
      </c>
      <c r="B1" s="246"/>
      <c r="C1" s="1"/>
    </row>
    <row r="2" spans="1:3" ht="25.5">
      <c r="A2" s="7" t="s">
        <v>200</v>
      </c>
      <c r="B2" s="246"/>
      <c r="C2" s="4"/>
    </row>
    <row r="3" ht="12.75">
      <c r="A3" s="2"/>
    </row>
    <row r="4" spans="1:6" ht="33.75">
      <c r="A4" s="12" t="s">
        <v>85</v>
      </c>
      <c r="B4" s="13" t="s">
        <v>86</v>
      </c>
      <c r="C4" s="22" t="s">
        <v>184</v>
      </c>
      <c r="D4" s="42" t="s">
        <v>201</v>
      </c>
      <c r="E4" s="43" t="s">
        <v>202</v>
      </c>
      <c r="F4" s="44" t="s">
        <v>203</v>
      </c>
    </row>
    <row r="5" spans="1:6" s="5" customFormat="1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15" t="s">
        <v>33</v>
      </c>
    </row>
    <row r="6" spans="1:6" ht="12.75">
      <c r="A6" s="16" t="s">
        <v>204</v>
      </c>
      <c r="B6" s="24" t="s">
        <v>30</v>
      </c>
      <c r="C6" s="247">
        <v>0</v>
      </c>
      <c r="D6" s="248">
        <v>0</v>
      </c>
      <c r="E6" s="248">
        <v>0</v>
      </c>
      <c r="F6" s="249">
        <v>0</v>
      </c>
    </row>
    <row r="7" spans="1:6" ht="12.75">
      <c r="A7" s="19" t="s">
        <v>138</v>
      </c>
      <c r="B7" s="32" t="s">
        <v>31</v>
      </c>
      <c r="C7" s="50">
        <v>0</v>
      </c>
      <c r="D7" s="250">
        <v>0</v>
      </c>
      <c r="E7" s="250">
        <v>0</v>
      </c>
      <c r="F7" s="251">
        <v>0</v>
      </c>
    </row>
    <row r="8" spans="1:6" ht="12.75">
      <c r="A8" s="19" t="s">
        <v>139</v>
      </c>
      <c r="B8" s="32" t="s">
        <v>32</v>
      </c>
      <c r="C8" s="50">
        <v>0</v>
      </c>
      <c r="D8" s="54">
        <v>0</v>
      </c>
      <c r="E8" s="250">
        <v>0</v>
      </c>
      <c r="F8" s="251">
        <v>0</v>
      </c>
    </row>
    <row r="9" spans="1:6" ht="12.75">
      <c r="A9" s="19" t="s">
        <v>26</v>
      </c>
      <c r="B9" s="32" t="s">
        <v>33</v>
      </c>
      <c r="C9" s="50">
        <v>0</v>
      </c>
      <c r="D9" s="250">
        <v>0</v>
      </c>
      <c r="E9" s="250">
        <v>0</v>
      </c>
      <c r="F9" s="251">
        <v>0</v>
      </c>
    </row>
    <row r="10" spans="1:6" ht="12.75">
      <c r="A10" s="19" t="s">
        <v>163</v>
      </c>
      <c r="B10" s="32" t="s">
        <v>34</v>
      </c>
      <c r="C10" s="50">
        <v>0</v>
      </c>
      <c r="D10" s="250">
        <v>0</v>
      </c>
      <c r="E10" s="250">
        <v>0</v>
      </c>
      <c r="F10" s="251">
        <v>0</v>
      </c>
    </row>
    <row r="11" spans="1:6" ht="12.75">
      <c r="A11" s="19" t="s">
        <v>132</v>
      </c>
      <c r="B11" s="32" t="s">
        <v>35</v>
      </c>
      <c r="C11" s="50">
        <v>0</v>
      </c>
      <c r="D11" s="250">
        <v>0</v>
      </c>
      <c r="E11" s="250">
        <v>0</v>
      </c>
      <c r="F11" s="251">
        <v>0</v>
      </c>
    </row>
    <row r="12" spans="1:6" ht="12.75">
      <c r="A12" s="19" t="s">
        <v>28</v>
      </c>
      <c r="B12" s="32" t="s">
        <v>36</v>
      </c>
      <c r="C12" s="50">
        <v>0</v>
      </c>
      <c r="D12" s="250">
        <v>0</v>
      </c>
      <c r="E12" s="250">
        <v>0</v>
      </c>
      <c r="F12" s="251">
        <v>0</v>
      </c>
    </row>
    <row r="13" spans="1:6" ht="12.75">
      <c r="A13" s="19" t="s">
        <v>163</v>
      </c>
      <c r="B13" s="32" t="s">
        <v>37</v>
      </c>
      <c r="C13" s="50">
        <v>0</v>
      </c>
      <c r="D13" s="250">
        <v>0</v>
      </c>
      <c r="E13" s="250">
        <v>0</v>
      </c>
      <c r="F13" s="251">
        <v>0</v>
      </c>
    </row>
    <row r="14" spans="1:6" ht="12.75">
      <c r="A14" s="19" t="s">
        <v>132</v>
      </c>
      <c r="B14" s="32" t="s">
        <v>38</v>
      </c>
      <c r="C14" s="50">
        <v>0</v>
      </c>
      <c r="D14" s="250">
        <v>0</v>
      </c>
      <c r="E14" s="250">
        <v>0</v>
      </c>
      <c r="F14" s="251">
        <v>0</v>
      </c>
    </row>
    <row r="15" spans="1:6" ht="12.75">
      <c r="A15" s="19" t="s">
        <v>27</v>
      </c>
      <c r="B15" s="32" t="s">
        <v>39</v>
      </c>
      <c r="C15" s="50">
        <v>0</v>
      </c>
      <c r="D15" s="250">
        <v>0</v>
      </c>
      <c r="E15" s="250">
        <v>0</v>
      </c>
      <c r="F15" s="251">
        <v>0</v>
      </c>
    </row>
    <row r="16" spans="1:6" ht="12.75">
      <c r="A16" s="19" t="s">
        <v>25</v>
      </c>
      <c r="B16" s="32" t="s">
        <v>40</v>
      </c>
      <c r="C16" s="50">
        <v>0</v>
      </c>
      <c r="D16" s="250">
        <v>0</v>
      </c>
      <c r="E16" s="250">
        <v>0</v>
      </c>
      <c r="F16" s="251">
        <v>0</v>
      </c>
    </row>
    <row r="17" spans="1:6" ht="12.75">
      <c r="A17" s="19" t="s">
        <v>29</v>
      </c>
      <c r="B17" s="32" t="s">
        <v>41</v>
      </c>
      <c r="C17" s="50">
        <v>0</v>
      </c>
      <c r="D17" s="250">
        <v>0</v>
      </c>
      <c r="E17" s="250">
        <v>0</v>
      </c>
      <c r="F17" s="251">
        <v>0</v>
      </c>
    </row>
    <row r="18" spans="1:6" ht="12.75">
      <c r="A18" s="19" t="s">
        <v>140</v>
      </c>
      <c r="B18" s="32" t="s">
        <v>42</v>
      </c>
      <c r="C18" s="50">
        <v>0</v>
      </c>
      <c r="D18" s="250">
        <v>0</v>
      </c>
      <c r="E18" s="250">
        <v>0</v>
      </c>
      <c r="F18" s="251">
        <v>0</v>
      </c>
    </row>
    <row r="19" spans="1:6" ht="12.75">
      <c r="A19" s="19" t="s">
        <v>26</v>
      </c>
      <c r="B19" s="32" t="s">
        <v>43</v>
      </c>
      <c r="C19" s="50">
        <v>0</v>
      </c>
      <c r="D19" s="250">
        <v>0</v>
      </c>
      <c r="E19" s="250">
        <v>0</v>
      </c>
      <c r="F19" s="251">
        <v>0</v>
      </c>
    </row>
    <row r="20" spans="1:6" ht="12.75">
      <c r="A20" s="19" t="s">
        <v>163</v>
      </c>
      <c r="B20" s="32" t="s">
        <v>44</v>
      </c>
      <c r="C20" s="50">
        <v>0</v>
      </c>
      <c r="D20" s="250">
        <v>0</v>
      </c>
      <c r="E20" s="250">
        <v>0</v>
      </c>
      <c r="F20" s="251">
        <v>0</v>
      </c>
    </row>
    <row r="21" spans="1:6" ht="12.75">
      <c r="A21" s="19" t="s">
        <v>132</v>
      </c>
      <c r="B21" s="32" t="s">
        <v>45</v>
      </c>
      <c r="C21" s="50">
        <v>0</v>
      </c>
      <c r="D21" s="250">
        <v>0</v>
      </c>
      <c r="E21" s="250">
        <v>0</v>
      </c>
      <c r="F21" s="251">
        <v>0</v>
      </c>
    </row>
    <row r="22" spans="1:6" ht="12.75">
      <c r="A22" s="19" t="s">
        <v>28</v>
      </c>
      <c r="B22" s="32" t="s">
        <v>46</v>
      </c>
      <c r="C22" s="50">
        <v>0</v>
      </c>
      <c r="D22" s="250">
        <v>0</v>
      </c>
      <c r="E22" s="250">
        <v>0</v>
      </c>
      <c r="F22" s="251">
        <v>0</v>
      </c>
    </row>
    <row r="23" spans="1:6" ht="12.75">
      <c r="A23" s="19" t="s">
        <v>163</v>
      </c>
      <c r="B23" s="32" t="s">
        <v>47</v>
      </c>
      <c r="C23" s="50">
        <v>0</v>
      </c>
      <c r="D23" s="250">
        <v>0</v>
      </c>
      <c r="E23" s="250">
        <v>0</v>
      </c>
      <c r="F23" s="251">
        <v>0</v>
      </c>
    </row>
    <row r="24" spans="1:6" ht="12.75">
      <c r="A24" s="19" t="s">
        <v>132</v>
      </c>
      <c r="B24" s="32" t="s">
        <v>48</v>
      </c>
      <c r="C24" s="50">
        <v>0</v>
      </c>
      <c r="D24" s="250">
        <v>0</v>
      </c>
      <c r="E24" s="250">
        <v>0</v>
      </c>
      <c r="F24" s="251">
        <v>0</v>
      </c>
    </row>
    <row r="25" spans="1:6" ht="12.75">
      <c r="A25" s="19" t="s">
        <v>27</v>
      </c>
      <c r="B25" s="32" t="s">
        <v>49</v>
      </c>
      <c r="C25" s="50">
        <v>0</v>
      </c>
      <c r="D25" s="250">
        <v>0</v>
      </c>
      <c r="E25" s="250">
        <v>0</v>
      </c>
      <c r="F25" s="251">
        <v>0</v>
      </c>
    </row>
    <row r="26" spans="1:6" ht="12.75">
      <c r="A26" s="19" t="s">
        <v>25</v>
      </c>
      <c r="B26" s="32" t="s">
        <v>50</v>
      </c>
      <c r="C26" s="50">
        <v>0</v>
      </c>
      <c r="D26" s="250">
        <v>0</v>
      </c>
      <c r="E26" s="250">
        <v>0</v>
      </c>
      <c r="F26" s="251">
        <v>0</v>
      </c>
    </row>
    <row r="27" spans="1:6" ht="12.75">
      <c r="A27" s="19" t="s">
        <v>29</v>
      </c>
      <c r="B27" s="32" t="s">
        <v>51</v>
      </c>
      <c r="C27" s="50">
        <v>0</v>
      </c>
      <c r="D27" s="250">
        <v>0</v>
      </c>
      <c r="E27" s="250">
        <v>0</v>
      </c>
      <c r="F27" s="251">
        <v>0</v>
      </c>
    </row>
    <row r="28" spans="1:6" ht="12.75">
      <c r="A28" s="19" t="s">
        <v>141</v>
      </c>
      <c r="B28" s="32" t="s">
        <v>52</v>
      </c>
      <c r="C28" s="50">
        <v>0</v>
      </c>
      <c r="D28" s="250">
        <v>0</v>
      </c>
      <c r="E28" s="250">
        <v>0</v>
      </c>
      <c r="F28" s="251">
        <v>0</v>
      </c>
    </row>
    <row r="29" spans="1:6" ht="12.75">
      <c r="A29" s="19" t="s">
        <v>142</v>
      </c>
      <c r="B29" s="32" t="s">
        <v>53</v>
      </c>
      <c r="C29" s="50">
        <v>0</v>
      </c>
      <c r="D29" s="250">
        <v>0</v>
      </c>
      <c r="E29" s="250">
        <v>0</v>
      </c>
      <c r="F29" s="251">
        <v>0</v>
      </c>
    </row>
    <row r="30" spans="1:6" ht="12.75">
      <c r="A30" s="19" t="s">
        <v>26</v>
      </c>
      <c r="B30" s="32" t="s">
        <v>54</v>
      </c>
      <c r="C30" s="50">
        <v>0</v>
      </c>
      <c r="D30" s="250">
        <v>0</v>
      </c>
      <c r="E30" s="250">
        <v>0</v>
      </c>
      <c r="F30" s="251">
        <v>0</v>
      </c>
    </row>
    <row r="31" spans="1:6" ht="12.75">
      <c r="A31" s="19" t="s">
        <v>163</v>
      </c>
      <c r="B31" s="32" t="s">
        <v>55</v>
      </c>
      <c r="C31" s="50">
        <v>0</v>
      </c>
      <c r="D31" s="250">
        <v>0</v>
      </c>
      <c r="E31" s="250">
        <v>0</v>
      </c>
      <c r="F31" s="251">
        <v>0</v>
      </c>
    </row>
    <row r="32" spans="1:6" ht="12.75">
      <c r="A32" s="19" t="s">
        <v>132</v>
      </c>
      <c r="B32" s="32" t="s">
        <v>56</v>
      </c>
      <c r="C32" s="50">
        <v>0</v>
      </c>
      <c r="D32" s="250">
        <v>0</v>
      </c>
      <c r="E32" s="250">
        <v>0</v>
      </c>
      <c r="F32" s="251">
        <v>0</v>
      </c>
    </row>
    <row r="33" spans="1:6" ht="12.75">
      <c r="A33" s="19" t="s">
        <v>28</v>
      </c>
      <c r="B33" s="32" t="s">
        <v>57</v>
      </c>
      <c r="C33" s="50">
        <v>0</v>
      </c>
      <c r="D33" s="250">
        <v>0</v>
      </c>
      <c r="E33" s="250">
        <v>0</v>
      </c>
      <c r="F33" s="251">
        <v>0</v>
      </c>
    </row>
    <row r="34" spans="1:6" ht="12.75">
      <c r="A34" s="19" t="s">
        <v>163</v>
      </c>
      <c r="B34" s="32" t="s">
        <v>58</v>
      </c>
      <c r="C34" s="50">
        <v>0</v>
      </c>
      <c r="D34" s="250">
        <v>0</v>
      </c>
      <c r="E34" s="250">
        <v>0</v>
      </c>
      <c r="F34" s="251">
        <v>0</v>
      </c>
    </row>
    <row r="35" spans="1:6" ht="12.75">
      <c r="A35" s="19" t="s">
        <v>132</v>
      </c>
      <c r="B35" s="32" t="s">
        <v>59</v>
      </c>
      <c r="C35" s="50">
        <v>0</v>
      </c>
      <c r="D35" s="250">
        <v>0</v>
      </c>
      <c r="E35" s="250">
        <v>0</v>
      </c>
      <c r="F35" s="251">
        <v>0</v>
      </c>
    </row>
    <row r="36" spans="1:6" ht="12.75">
      <c r="A36" s="19" t="s">
        <v>27</v>
      </c>
      <c r="B36" s="32" t="s">
        <v>60</v>
      </c>
      <c r="C36" s="50">
        <v>0</v>
      </c>
      <c r="D36" s="250">
        <v>0</v>
      </c>
      <c r="E36" s="250">
        <v>0</v>
      </c>
      <c r="F36" s="251">
        <v>0</v>
      </c>
    </row>
    <row r="37" spans="1:6" ht="12.75">
      <c r="A37" s="19" t="s">
        <v>25</v>
      </c>
      <c r="B37" s="32" t="s">
        <v>61</v>
      </c>
      <c r="C37" s="50">
        <v>0</v>
      </c>
      <c r="D37" s="250">
        <v>0</v>
      </c>
      <c r="E37" s="250">
        <v>0</v>
      </c>
      <c r="F37" s="251">
        <v>0</v>
      </c>
    </row>
    <row r="38" spans="1:6" ht="12.75">
      <c r="A38" s="19" t="s">
        <v>29</v>
      </c>
      <c r="B38" s="32" t="s">
        <v>62</v>
      </c>
      <c r="C38" s="50">
        <v>0</v>
      </c>
      <c r="D38" s="250">
        <v>0</v>
      </c>
      <c r="E38" s="250">
        <v>0</v>
      </c>
      <c r="F38" s="251">
        <v>0</v>
      </c>
    </row>
    <row r="39" spans="1:6" ht="12.75">
      <c r="A39" s="19" t="s">
        <v>143</v>
      </c>
      <c r="B39" s="32" t="s">
        <v>63</v>
      </c>
      <c r="C39" s="50">
        <v>0</v>
      </c>
      <c r="D39" s="250">
        <v>0</v>
      </c>
      <c r="E39" s="250">
        <v>0</v>
      </c>
      <c r="F39" s="251">
        <v>0</v>
      </c>
    </row>
    <row r="40" spans="1:6" ht="12.75">
      <c r="A40" s="19" t="s">
        <v>26</v>
      </c>
      <c r="B40" s="32" t="s">
        <v>64</v>
      </c>
      <c r="C40" s="50">
        <v>0</v>
      </c>
      <c r="D40" s="250">
        <v>0</v>
      </c>
      <c r="E40" s="250">
        <v>0</v>
      </c>
      <c r="F40" s="251">
        <v>0</v>
      </c>
    </row>
    <row r="41" spans="1:6" ht="12.75">
      <c r="A41" s="19" t="s">
        <v>163</v>
      </c>
      <c r="B41" s="32" t="s">
        <v>65</v>
      </c>
      <c r="C41" s="50">
        <v>0</v>
      </c>
      <c r="D41" s="250">
        <v>0</v>
      </c>
      <c r="E41" s="250">
        <v>0</v>
      </c>
      <c r="F41" s="251">
        <v>0</v>
      </c>
    </row>
    <row r="42" spans="1:6" ht="12.75">
      <c r="A42" s="19" t="s">
        <v>132</v>
      </c>
      <c r="B42" s="32" t="s">
        <v>66</v>
      </c>
      <c r="C42" s="50">
        <v>0</v>
      </c>
      <c r="D42" s="250">
        <v>0</v>
      </c>
      <c r="E42" s="250">
        <v>0</v>
      </c>
      <c r="F42" s="251">
        <v>0</v>
      </c>
    </row>
    <row r="43" spans="1:6" ht="12.75">
      <c r="A43" s="19" t="s">
        <v>28</v>
      </c>
      <c r="B43" s="32" t="s">
        <v>67</v>
      </c>
      <c r="C43" s="50">
        <v>0</v>
      </c>
      <c r="D43" s="250">
        <v>0</v>
      </c>
      <c r="E43" s="250">
        <v>0</v>
      </c>
      <c r="F43" s="251">
        <v>0</v>
      </c>
    </row>
    <row r="44" spans="1:6" ht="12.75">
      <c r="A44" s="19" t="s">
        <v>163</v>
      </c>
      <c r="B44" s="32" t="s">
        <v>68</v>
      </c>
      <c r="C44" s="50">
        <v>0</v>
      </c>
      <c r="D44" s="250">
        <v>0</v>
      </c>
      <c r="E44" s="250">
        <v>0</v>
      </c>
      <c r="F44" s="251">
        <v>0</v>
      </c>
    </row>
    <row r="45" spans="1:6" ht="12.75">
      <c r="A45" s="19" t="s">
        <v>132</v>
      </c>
      <c r="B45" s="32" t="s">
        <v>69</v>
      </c>
      <c r="C45" s="50">
        <v>0</v>
      </c>
      <c r="D45" s="250">
        <v>0</v>
      </c>
      <c r="E45" s="250">
        <v>0</v>
      </c>
      <c r="F45" s="251">
        <v>0</v>
      </c>
    </row>
    <row r="46" spans="1:6" ht="12.75">
      <c r="A46" s="19" t="s">
        <v>27</v>
      </c>
      <c r="B46" s="32" t="s">
        <v>70</v>
      </c>
      <c r="C46" s="50">
        <v>0</v>
      </c>
      <c r="D46" s="250">
        <v>0</v>
      </c>
      <c r="E46" s="250">
        <v>0</v>
      </c>
      <c r="F46" s="251">
        <v>0</v>
      </c>
    </row>
    <row r="47" spans="1:6" ht="12.75">
      <c r="A47" s="19" t="s">
        <v>25</v>
      </c>
      <c r="B47" s="32" t="s">
        <v>71</v>
      </c>
      <c r="C47" s="50">
        <v>0</v>
      </c>
      <c r="D47" s="250">
        <v>0</v>
      </c>
      <c r="E47" s="250">
        <v>0</v>
      </c>
      <c r="F47" s="251">
        <v>0</v>
      </c>
    </row>
    <row r="48" spans="1:6" ht="12.75">
      <c r="A48" s="19" t="s">
        <v>29</v>
      </c>
      <c r="B48" s="32" t="s">
        <v>72</v>
      </c>
      <c r="C48" s="50">
        <v>0</v>
      </c>
      <c r="D48" s="250">
        <v>0</v>
      </c>
      <c r="E48" s="250">
        <v>0</v>
      </c>
      <c r="F48" s="251">
        <v>0</v>
      </c>
    </row>
    <row r="49" spans="1:6" ht="12.75">
      <c r="A49" s="20" t="s">
        <v>205</v>
      </c>
      <c r="B49" s="32" t="s">
        <v>73</v>
      </c>
      <c r="C49" s="50">
        <v>27906</v>
      </c>
      <c r="D49" s="50">
        <v>27906</v>
      </c>
      <c r="E49" s="250">
        <v>0</v>
      </c>
      <c r="F49" s="251">
        <v>0</v>
      </c>
    </row>
    <row r="50" spans="1:6" ht="12.75">
      <c r="A50" s="19" t="s">
        <v>144</v>
      </c>
      <c r="B50" s="32" t="s">
        <v>74</v>
      </c>
      <c r="C50" s="50">
        <v>0</v>
      </c>
      <c r="D50" s="250">
        <v>0</v>
      </c>
      <c r="E50" s="250">
        <v>0</v>
      </c>
      <c r="F50" s="251">
        <v>0</v>
      </c>
    </row>
    <row r="51" spans="1:6" ht="12.75">
      <c r="A51" s="19" t="s">
        <v>26</v>
      </c>
      <c r="B51" s="32" t="s">
        <v>75</v>
      </c>
      <c r="C51" s="50">
        <v>0</v>
      </c>
      <c r="D51" s="250">
        <v>0</v>
      </c>
      <c r="E51" s="250">
        <v>0</v>
      </c>
      <c r="F51" s="251">
        <v>0</v>
      </c>
    </row>
    <row r="52" spans="1:6" ht="12.75">
      <c r="A52" s="19" t="s">
        <v>163</v>
      </c>
      <c r="B52" s="32" t="s">
        <v>76</v>
      </c>
      <c r="C52" s="50">
        <v>0</v>
      </c>
      <c r="D52" s="250">
        <v>0</v>
      </c>
      <c r="E52" s="250">
        <v>0</v>
      </c>
      <c r="F52" s="251">
        <v>0</v>
      </c>
    </row>
    <row r="53" spans="1:6" ht="12.75">
      <c r="A53" s="19" t="s">
        <v>132</v>
      </c>
      <c r="B53" s="32" t="s">
        <v>77</v>
      </c>
      <c r="C53" s="50">
        <v>0</v>
      </c>
      <c r="D53" s="250">
        <v>0</v>
      </c>
      <c r="E53" s="250">
        <v>0</v>
      </c>
      <c r="F53" s="251">
        <v>0</v>
      </c>
    </row>
    <row r="54" spans="1:6" ht="12.75">
      <c r="A54" s="19" t="s">
        <v>28</v>
      </c>
      <c r="B54" s="32" t="s">
        <v>78</v>
      </c>
      <c r="C54" s="50">
        <v>0</v>
      </c>
      <c r="D54" s="250">
        <v>0</v>
      </c>
      <c r="E54" s="250">
        <v>0</v>
      </c>
      <c r="F54" s="251">
        <v>0</v>
      </c>
    </row>
    <row r="55" spans="1:6" ht="12.75">
      <c r="A55" s="19" t="s">
        <v>163</v>
      </c>
      <c r="B55" s="32" t="s">
        <v>79</v>
      </c>
      <c r="C55" s="50">
        <v>0</v>
      </c>
      <c r="D55" s="250">
        <v>0</v>
      </c>
      <c r="E55" s="250">
        <v>0</v>
      </c>
      <c r="F55" s="251">
        <v>0</v>
      </c>
    </row>
    <row r="56" spans="1:6" ht="12.75">
      <c r="A56" s="19" t="s">
        <v>132</v>
      </c>
      <c r="B56" s="32" t="s">
        <v>80</v>
      </c>
      <c r="C56" s="50">
        <v>0</v>
      </c>
      <c r="D56" s="250">
        <v>0</v>
      </c>
      <c r="E56" s="250">
        <v>0</v>
      </c>
      <c r="F56" s="251">
        <v>0</v>
      </c>
    </row>
    <row r="57" spans="1:6" ht="12.75">
      <c r="A57" s="19" t="s">
        <v>27</v>
      </c>
      <c r="B57" s="32" t="s">
        <v>81</v>
      </c>
      <c r="C57" s="50">
        <v>0</v>
      </c>
      <c r="D57" s="250">
        <v>0</v>
      </c>
      <c r="E57" s="250">
        <v>0</v>
      </c>
      <c r="F57" s="251">
        <v>0</v>
      </c>
    </row>
    <row r="58" spans="1:6" ht="12.75">
      <c r="A58" s="19" t="s">
        <v>25</v>
      </c>
      <c r="B58" s="32" t="s">
        <v>82</v>
      </c>
      <c r="C58" s="50">
        <v>0</v>
      </c>
      <c r="D58" s="250">
        <v>0</v>
      </c>
      <c r="E58" s="250">
        <v>0</v>
      </c>
      <c r="F58" s="251">
        <v>0</v>
      </c>
    </row>
    <row r="59" spans="1:6" ht="12.75">
      <c r="A59" s="19" t="s">
        <v>29</v>
      </c>
      <c r="B59" s="32" t="s">
        <v>83</v>
      </c>
      <c r="C59" s="50">
        <v>0</v>
      </c>
      <c r="D59" s="250">
        <v>0</v>
      </c>
      <c r="E59" s="250">
        <v>0</v>
      </c>
      <c r="F59" s="251">
        <v>0</v>
      </c>
    </row>
    <row r="60" spans="1:6" ht="12.75">
      <c r="A60" s="19" t="s">
        <v>145</v>
      </c>
      <c r="B60" s="32" t="s">
        <v>84</v>
      </c>
      <c r="C60" s="50">
        <v>27906</v>
      </c>
      <c r="D60" s="50">
        <v>27906</v>
      </c>
      <c r="E60" s="250">
        <v>0</v>
      </c>
      <c r="F60" s="251">
        <v>0</v>
      </c>
    </row>
    <row r="61" spans="1:6" ht="12.75">
      <c r="A61" s="19" t="s">
        <v>26</v>
      </c>
      <c r="B61" s="32" t="s">
        <v>87</v>
      </c>
      <c r="C61" s="50">
        <v>0</v>
      </c>
      <c r="D61" s="250">
        <v>0</v>
      </c>
      <c r="E61" s="250">
        <v>0</v>
      </c>
      <c r="F61" s="251">
        <v>0</v>
      </c>
    </row>
    <row r="62" spans="1:6" ht="12.75">
      <c r="A62" s="19" t="s">
        <v>163</v>
      </c>
      <c r="B62" s="32" t="s">
        <v>88</v>
      </c>
      <c r="C62" s="50">
        <v>0</v>
      </c>
      <c r="D62" s="250">
        <v>0</v>
      </c>
      <c r="E62" s="250">
        <v>0</v>
      </c>
      <c r="F62" s="251">
        <v>0</v>
      </c>
    </row>
    <row r="63" spans="1:6" ht="12.75">
      <c r="A63" s="19" t="s">
        <v>132</v>
      </c>
      <c r="B63" s="32" t="s">
        <v>89</v>
      </c>
      <c r="C63" s="50">
        <v>0</v>
      </c>
      <c r="D63" s="250">
        <v>0</v>
      </c>
      <c r="E63" s="250">
        <v>0</v>
      </c>
      <c r="F63" s="251">
        <v>0</v>
      </c>
    </row>
    <row r="64" spans="1:6" ht="12.75">
      <c r="A64" s="19" t="s">
        <v>28</v>
      </c>
      <c r="B64" s="32" t="s">
        <v>90</v>
      </c>
      <c r="C64" s="50">
        <v>0</v>
      </c>
      <c r="D64" s="250">
        <v>0</v>
      </c>
      <c r="E64" s="250">
        <v>0</v>
      </c>
      <c r="F64" s="251">
        <v>0</v>
      </c>
    </row>
    <row r="65" spans="1:6" ht="12.75">
      <c r="A65" s="19" t="s">
        <v>163</v>
      </c>
      <c r="B65" s="32" t="s">
        <v>91</v>
      </c>
      <c r="C65" s="50">
        <v>0</v>
      </c>
      <c r="D65" s="250">
        <v>0</v>
      </c>
      <c r="E65" s="250">
        <v>0</v>
      </c>
      <c r="F65" s="251">
        <v>0</v>
      </c>
    </row>
    <row r="66" spans="1:6" ht="12.75">
      <c r="A66" s="19" t="s">
        <v>132</v>
      </c>
      <c r="B66" s="32" t="s">
        <v>92</v>
      </c>
      <c r="C66" s="50">
        <v>0</v>
      </c>
      <c r="D66" s="250">
        <v>0</v>
      </c>
      <c r="E66" s="250">
        <v>0</v>
      </c>
      <c r="F66" s="251">
        <v>0</v>
      </c>
    </row>
    <row r="67" spans="1:6" ht="12.75">
      <c r="A67" s="19" t="s">
        <v>27</v>
      </c>
      <c r="B67" s="32" t="s">
        <v>93</v>
      </c>
      <c r="C67" s="50">
        <v>27906</v>
      </c>
      <c r="D67" s="50">
        <v>27906</v>
      </c>
      <c r="E67" s="250">
        <v>0</v>
      </c>
      <c r="F67" s="251">
        <v>0</v>
      </c>
    </row>
    <row r="68" spans="1:6" ht="12.75">
      <c r="A68" s="19" t="s">
        <v>25</v>
      </c>
      <c r="B68" s="32" t="s">
        <v>94</v>
      </c>
      <c r="C68" s="50">
        <v>0</v>
      </c>
      <c r="D68" s="250">
        <v>0</v>
      </c>
      <c r="E68" s="250">
        <v>0</v>
      </c>
      <c r="F68" s="251">
        <v>0</v>
      </c>
    </row>
    <row r="69" spans="1:6" ht="12.75">
      <c r="A69" s="19" t="s">
        <v>29</v>
      </c>
      <c r="B69" s="32" t="s">
        <v>95</v>
      </c>
      <c r="C69" s="50">
        <v>0</v>
      </c>
      <c r="D69" s="250">
        <v>0</v>
      </c>
      <c r="E69" s="250">
        <v>0</v>
      </c>
      <c r="F69" s="251">
        <v>0</v>
      </c>
    </row>
    <row r="70" spans="1:6" ht="12.75">
      <c r="A70" s="19" t="s">
        <v>146</v>
      </c>
      <c r="B70" s="32" t="s">
        <v>96</v>
      </c>
      <c r="C70" s="50">
        <v>0</v>
      </c>
      <c r="D70" s="250">
        <v>0</v>
      </c>
      <c r="E70" s="250">
        <v>0</v>
      </c>
      <c r="F70" s="251">
        <v>0</v>
      </c>
    </row>
    <row r="71" spans="1:6" ht="12.75">
      <c r="A71" s="19" t="s">
        <v>26</v>
      </c>
      <c r="B71" s="32" t="s">
        <v>97</v>
      </c>
      <c r="C71" s="50">
        <v>0</v>
      </c>
      <c r="D71" s="250">
        <v>0</v>
      </c>
      <c r="E71" s="250">
        <v>0</v>
      </c>
      <c r="F71" s="251">
        <v>0</v>
      </c>
    </row>
    <row r="72" spans="1:6" ht="12.75">
      <c r="A72" s="19" t="s">
        <v>163</v>
      </c>
      <c r="B72" s="32" t="s">
        <v>98</v>
      </c>
      <c r="C72" s="50">
        <v>0</v>
      </c>
      <c r="D72" s="250">
        <v>0</v>
      </c>
      <c r="E72" s="250">
        <v>0</v>
      </c>
      <c r="F72" s="251">
        <v>0</v>
      </c>
    </row>
    <row r="73" spans="1:6" ht="12.75">
      <c r="A73" s="19" t="s">
        <v>132</v>
      </c>
      <c r="B73" s="32" t="s">
        <v>99</v>
      </c>
      <c r="C73" s="50">
        <v>0</v>
      </c>
      <c r="D73" s="250">
        <v>0</v>
      </c>
      <c r="E73" s="250">
        <v>0</v>
      </c>
      <c r="F73" s="251">
        <v>0</v>
      </c>
    </row>
    <row r="74" spans="1:6" ht="12.75">
      <c r="A74" s="19" t="s">
        <v>28</v>
      </c>
      <c r="B74" s="32" t="s">
        <v>100</v>
      </c>
      <c r="C74" s="50">
        <v>0</v>
      </c>
      <c r="D74" s="250">
        <v>0</v>
      </c>
      <c r="E74" s="250">
        <v>0</v>
      </c>
      <c r="F74" s="251">
        <v>0</v>
      </c>
    </row>
    <row r="75" spans="1:6" ht="12.75">
      <c r="A75" s="19" t="s">
        <v>163</v>
      </c>
      <c r="B75" s="32" t="s">
        <v>101</v>
      </c>
      <c r="C75" s="50">
        <v>0</v>
      </c>
      <c r="D75" s="250">
        <v>0</v>
      </c>
      <c r="E75" s="250">
        <v>0</v>
      </c>
      <c r="F75" s="251">
        <v>0</v>
      </c>
    </row>
    <row r="76" spans="1:6" ht="12.75">
      <c r="A76" s="19" t="s">
        <v>132</v>
      </c>
      <c r="B76" s="32" t="s">
        <v>102</v>
      </c>
      <c r="C76" s="50">
        <v>0</v>
      </c>
      <c r="D76" s="250">
        <v>0</v>
      </c>
      <c r="E76" s="250">
        <v>0</v>
      </c>
      <c r="F76" s="251">
        <v>0</v>
      </c>
    </row>
    <row r="77" spans="1:6" ht="12.75">
      <c r="A77" s="19" t="s">
        <v>27</v>
      </c>
      <c r="B77" s="32" t="s">
        <v>103</v>
      </c>
      <c r="C77" s="50">
        <v>0</v>
      </c>
      <c r="D77" s="250">
        <v>0</v>
      </c>
      <c r="E77" s="250">
        <v>0</v>
      </c>
      <c r="F77" s="251">
        <v>0</v>
      </c>
    </row>
    <row r="78" spans="1:6" ht="12.75">
      <c r="A78" s="19" t="s">
        <v>25</v>
      </c>
      <c r="B78" s="32" t="s">
        <v>104</v>
      </c>
      <c r="C78" s="50">
        <v>0</v>
      </c>
      <c r="D78" s="250">
        <v>0</v>
      </c>
      <c r="E78" s="250">
        <v>0</v>
      </c>
      <c r="F78" s="251">
        <v>0</v>
      </c>
    </row>
    <row r="79" spans="1:6" ht="12.75">
      <c r="A79" s="19" t="s">
        <v>29</v>
      </c>
      <c r="B79" s="32" t="s">
        <v>105</v>
      </c>
      <c r="C79" s="50">
        <v>0</v>
      </c>
      <c r="D79" s="250">
        <v>0</v>
      </c>
      <c r="E79" s="250">
        <v>0</v>
      </c>
      <c r="F79" s="251">
        <v>0</v>
      </c>
    </row>
    <row r="80" spans="1:6" ht="33.75" customHeight="1">
      <c r="A80" s="20" t="s">
        <v>206</v>
      </c>
      <c r="B80" s="32" t="s">
        <v>106</v>
      </c>
      <c r="C80" s="50">
        <v>0</v>
      </c>
      <c r="D80" s="250">
        <v>0</v>
      </c>
      <c r="E80" s="250">
        <v>0</v>
      </c>
      <c r="F80" s="251">
        <v>0</v>
      </c>
    </row>
    <row r="81" spans="1:6" ht="12.75" customHeight="1">
      <c r="A81" s="19" t="s">
        <v>147</v>
      </c>
      <c r="B81" s="32" t="s">
        <v>107</v>
      </c>
      <c r="C81" s="50">
        <v>0</v>
      </c>
      <c r="D81" s="250">
        <v>0</v>
      </c>
      <c r="E81" s="250">
        <v>0</v>
      </c>
      <c r="F81" s="251">
        <v>0</v>
      </c>
    </row>
    <row r="82" spans="1:6" ht="12.75" customHeight="1">
      <c r="A82" s="19" t="s">
        <v>148</v>
      </c>
      <c r="B82" s="32" t="s">
        <v>108</v>
      </c>
      <c r="C82" s="50">
        <v>0</v>
      </c>
      <c r="D82" s="250">
        <v>0</v>
      </c>
      <c r="E82" s="250">
        <v>0</v>
      </c>
      <c r="F82" s="251">
        <v>0</v>
      </c>
    </row>
    <row r="83" spans="1:6" ht="12.75" customHeight="1">
      <c r="A83" s="19" t="s">
        <v>149</v>
      </c>
      <c r="B83" s="32" t="s">
        <v>109</v>
      </c>
      <c r="C83" s="50">
        <v>0</v>
      </c>
      <c r="D83" s="250">
        <v>0</v>
      </c>
      <c r="E83" s="250">
        <v>0</v>
      </c>
      <c r="F83" s="251">
        <v>0</v>
      </c>
    </row>
    <row r="84" spans="1:6" ht="12.75" customHeight="1">
      <c r="A84" s="19" t="s">
        <v>150</v>
      </c>
      <c r="B84" s="32" t="s">
        <v>110</v>
      </c>
      <c r="C84" s="50">
        <v>0</v>
      </c>
      <c r="D84" s="250">
        <v>0</v>
      </c>
      <c r="E84" s="250">
        <v>0</v>
      </c>
      <c r="F84" s="251">
        <v>0</v>
      </c>
    </row>
    <row r="85" spans="1:6" ht="12.75" customHeight="1">
      <c r="A85" s="19" t="s">
        <v>151</v>
      </c>
      <c r="B85" s="32" t="s">
        <v>111</v>
      </c>
      <c r="C85" s="50">
        <v>0</v>
      </c>
      <c r="D85" s="250">
        <v>0</v>
      </c>
      <c r="E85" s="250">
        <v>0</v>
      </c>
      <c r="F85" s="251">
        <v>0</v>
      </c>
    </row>
    <row r="86" spans="1:6" ht="12.75" customHeight="1">
      <c r="A86" s="252" t="s">
        <v>152</v>
      </c>
      <c r="B86" s="25" t="s">
        <v>112</v>
      </c>
      <c r="C86" s="52">
        <v>0</v>
      </c>
      <c r="D86" s="253">
        <v>0</v>
      </c>
      <c r="E86" s="253">
        <v>0</v>
      </c>
      <c r="F86" s="254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"/>
  <dimension ref="A1:E27"/>
  <sheetViews>
    <sheetView workbookViewId="0" topLeftCell="A1">
      <selection activeCell="A17" sqref="A17"/>
    </sheetView>
  </sheetViews>
  <sheetFormatPr defaultColWidth="9.00390625" defaultRowHeight="12.75"/>
  <cols>
    <col min="1" max="1" width="61.625" style="6" customWidth="1"/>
    <col min="2" max="2" width="3.625" style="2" customWidth="1"/>
    <col min="3" max="3" width="14.125" style="2" customWidth="1"/>
    <col min="4" max="4" width="15.875" style="2" customWidth="1"/>
    <col min="5" max="5" width="13.875" style="2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165</v>
      </c>
      <c r="B2" s="1"/>
      <c r="C2" s="4"/>
    </row>
    <row r="3" ht="12.75">
      <c r="A3" s="2"/>
    </row>
    <row r="4" spans="1:5" ht="45">
      <c r="A4" s="12" t="s">
        <v>85</v>
      </c>
      <c r="B4" s="13" t="s">
        <v>86</v>
      </c>
      <c r="C4" s="22" t="s">
        <v>180</v>
      </c>
      <c r="D4" s="43" t="s">
        <v>181</v>
      </c>
      <c r="E4" s="45" t="s">
        <v>184</v>
      </c>
    </row>
    <row r="5" spans="1:5" ht="12.75">
      <c r="A5" s="31" t="s">
        <v>2</v>
      </c>
      <c r="B5" s="38" t="s">
        <v>3</v>
      </c>
      <c r="C5" s="23" t="s">
        <v>30</v>
      </c>
      <c r="D5" s="9" t="s">
        <v>31</v>
      </c>
      <c r="E5" s="15" t="s">
        <v>32</v>
      </c>
    </row>
    <row r="6" spans="1:5" ht="22.5" customHeight="1">
      <c r="A6" s="27" t="s">
        <v>9</v>
      </c>
      <c r="B6" s="24" t="s">
        <v>30</v>
      </c>
      <c r="C6" s="55">
        <v>290219</v>
      </c>
      <c r="D6" s="56">
        <v>124771</v>
      </c>
      <c r="E6" s="57"/>
    </row>
    <row r="7" spans="1:5" ht="12.75">
      <c r="A7" s="28" t="s">
        <v>17</v>
      </c>
      <c r="B7" s="24" t="s">
        <v>31</v>
      </c>
      <c r="C7" s="56">
        <v>0</v>
      </c>
      <c r="D7" s="56">
        <v>0</v>
      </c>
      <c r="E7" s="60"/>
    </row>
    <row r="8" spans="1:5" ht="12.75">
      <c r="A8" s="28" t="s">
        <v>24</v>
      </c>
      <c r="B8" s="24" t="s">
        <v>32</v>
      </c>
      <c r="C8" s="55">
        <v>117312</v>
      </c>
      <c r="D8" s="56">
        <v>109681</v>
      </c>
      <c r="E8" s="57"/>
    </row>
    <row r="9" spans="1:5" ht="12.75">
      <c r="A9" s="28" t="s">
        <v>19</v>
      </c>
      <c r="B9" s="24" t="s">
        <v>33</v>
      </c>
      <c r="C9" s="55">
        <v>0</v>
      </c>
      <c r="D9" s="56">
        <v>0</v>
      </c>
      <c r="E9" s="60"/>
    </row>
    <row r="10" spans="1:5" ht="12.75">
      <c r="A10" s="28" t="s">
        <v>136</v>
      </c>
      <c r="B10" s="24" t="s">
        <v>34</v>
      </c>
      <c r="C10" s="55">
        <v>0</v>
      </c>
      <c r="D10" s="56">
        <v>0</v>
      </c>
      <c r="E10" s="57"/>
    </row>
    <row r="11" spans="1:5" ht="12.75">
      <c r="A11" s="28" t="s">
        <v>137</v>
      </c>
      <c r="B11" s="24" t="s">
        <v>35</v>
      </c>
      <c r="C11" s="55">
        <v>0</v>
      </c>
      <c r="D11" s="56">
        <v>0</v>
      </c>
      <c r="E11" s="57"/>
    </row>
    <row r="12" spans="1:5" ht="12.75">
      <c r="A12" s="28" t="s">
        <v>20</v>
      </c>
      <c r="B12" s="24" t="s">
        <v>36</v>
      </c>
      <c r="C12" s="55">
        <v>0</v>
      </c>
      <c r="D12" s="56">
        <v>0</v>
      </c>
      <c r="E12" s="57"/>
    </row>
    <row r="13" spans="1:5" ht="12.75">
      <c r="A13" s="28" t="s">
        <v>21</v>
      </c>
      <c r="B13" s="24" t="s">
        <v>37</v>
      </c>
      <c r="C13" s="55">
        <v>0</v>
      </c>
      <c r="D13" s="56">
        <v>0</v>
      </c>
      <c r="E13" s="60"/>
    </row>
    <row r="14" spans="1:5" ht="12.75">
      <c r="A14" s="28" t="s">
        <v>135</v>
      </c>
      <c r="B14" s="24" t="s">
        <v>38</v>
      </c>
      <c r="C14" s="55">
        <v>0</v>
      </c>
      <c r="D14" s="56">
        <v>0</v>
      </c>
      <c r="E14" s="57"/>
    </row>
    <row r="15" spans="1:5" ht="12.75">
      <c r="A15" s="28" t="s">
        <v>22</v>
      </c>
      <c r="B15" s="24" t="s">
        <v>39</v>
      </c>
      <c r="C15" s="55">
        <v>0</v>
      </c>
      <c r="D15" s="56">
        <v>0</v>
      </c>
      <c r="E15" s="57"/>
    </row>
    <row r="16" spans="1:5" ht="12.75">
      <c r="A16" s="28" t="s">
        <v>23</v>
      </c>
      <c r="B16" s="24" t="s">
        <v>40</v>
      </c>
      <c r="C16" s="56">
        <v>172907</v>
      </c>
      <c r="D16" s="56">
        <v>15090</v>
      </c>
      <c r="E16" s="60"/>
    </row>
    <row r="17" spans="1:5" ht="12.75">
      <c r="A17" s="27" t="s">
        <v>18</v>
      </c>
      <c r="B17" s="24" t="s">
        <v>41</v>
      </c>
      <c r="C17" s="61"/>
      <c r="D17" s="62"/>
      <c r="E17" s="63">
        <v>27906</v>
      </c>
    </row>
    <row r="18" spans="1:5" ht="12.75">
      <c r="A18" s="28" t="s">
        <v>17</v>
      </c>
      <c r="B18" s="24" t="s">
        <v>42</v>
      </c>
      <c r="C18" s="64"/>
      <c r="D18" s="65"/>
      <c r="E18" s="66">
        <v>0</v>
      </c>
    </row>
    <row r="19" spans="1:5" ht="12.75">
      <c r="A19" s="28" t="s">
        <v>24</v>
      </c>
      <c r="B19" s="24" t="s">
        <v>43</v>
      </c>
      <c r="C19" s="61"/>
      <c r="D19" s="62"/>
      <c r="E19" s="63">
        <v>27906</v>
      </c>
    </row>
    <row r="20" spans="1:5" ht="12.75">
      <c r="A20" s="28" t="s">
        <v>19</v>
      </c>
      <c r="B20" s="24" t="s">
        <v>44</v>
      </c>
      <c r="C20" s="61"/>
      <c r="D20" s="62"/>
      <c r="E20" s="63">
        <v>0</v>
      </c>
    </row>
    <row r="21" spans="1:5" ht="12.75">
      <c r="A21" s="28" t="s">
        <v>136</v>
      </c>
      <c r="B21" s="24" t="s">
        <v>45</v>
      </c>
      <c r="C21" s="61"/>
      <c r="D21" s="62"/>
      <c r="E21" s="63">
        <v>0</v>
      </c>
    </row>
    <row r="22" spans="1:5" ht="12.75">
      <c r="A22" s="28" t="s">
        <v>137</v>
      </c>
      <c r="B22" s="24" t="s">
        <v>46</v>
      </c>
      <c r="C22" s="61"/>
      <c r="D22" s="62"/>
      <c r="E22" s="63">
        <v>0</v>
      </c>
    </row>
    <row r="23" spans="1:5" ht="12.75">
      <c r="A23" s="28" t="s">
        <v>20</v>
      </c>
      <c r="B23" s="24" t="s">
        <v>47</v>
      </c>
      <c r="C23" s="64"/>
      <c r="D23" s="65"/>
      <c r="E23" s="66">
        <v>0</v>
      </c>
    </row>
    <row r="24" spans="1:5" ht="12.75">
      <c r="A24" s="28" t="s">
        <v>21</v>
      </c>
      <c r="B24" s="24" t="s">
        <v>48</v>
      </c>
      <c r="C24" s="61"/>
      <c r="D24" s="62"/>
      <c r="E24" s="63">
        <v>0</v>
      </c>
    </row>
    <row r="25" spans="1:5" ht="12.75">
      <c r="A25" s="28" t="s">
        <v>135</v>
      </c>
      <c r="B25" s="24" t="s">
        <v>49</v>
      </c>
      <c r="C25" s="61"/>
      <c r="D25" s="62"/>
      <c r="E25" s="63">
        <v>0</v>
      </c>
    </row>
    <row r="26" spans="1:5" ht="12.75">
      <c r="A26" s="28" t="s">
        <v>22</v>
      </c>
      <c r="B26" s="24" t="s">
        <v>50</v>
      </c>
      <c r="C26" s="64"/>
      <c r="D26" s="65"/>
      <c r="E26" s="66">
        <v>0</v>
      </c>
    </row>
    <row r="27" spans="1:5" ht="12.75">
      <c r="A27" s="29" t="s">
        <v>23</v>
      </c>
      <c r="B27" s="25" t="s">
        <v>51</v>
      </c>
      <c r="C27" s="67"/>
      <c r="D27" s="68"/>
      <c r="E27" s="69">
        <v>0</v>
      </c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landscape" r:id="rId1"/>
  <headerFooter alignWithMargins="0">
    <oddHeader>&amp;L&amp;F  &amp;A&amp;RStránka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D51"/>
  <sheetViews>
    <sheetView workbookViewId="0" topLeftCell="A1">
      <selection activeCell="A1" sqref="A1:IV16384"/>
    </sheetView>
  </sheetViews>
  <sheetFormatPr defaultColWidth="9.00390625" defaultRowHeight="12.75"/>
  <cols>
    <col min="1" max="1" width="60.125" style="6" customWidth="1"/>
    <col min="2" max="2" width="3.625" style="2" bestFit="1" customWidth="1"/>
    <col min="3" max="3" width="13.25390625" style="2" customWidth="1"/>
    <col min="4" max="4" width="13.3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166</v>
      </c>
      <c r="B2" s="1"/>
      <c r="C2" s="4"/>
    </row>
    <row r="3" ht="12.75">
      <c r="A3" s="2"/>
    </row>
    <row r="4" spans="1:4" ht="4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5" customFormat="1" ht="12.75">
      <c r="A5" s="31" t="s">
        <v>2</v>
      </c>
      <c r="B5" s="38" t="s">
        <v>3</v>
      </c>
      <c r="C5" s="23" t="s">
        <v>30</v>
      </c>
      <c r="D5" s="15" t="s">
        <v>31</v>
      </c>
    </row>
    <row r="6" spans="1:4" ht="12.75">
      <c r="A6" s="16" t="s">
        <v>4</v>
      </c>
      <c r="B6" s="24" t="s">
        <v>30</v>
      </c>
      <c r="C6" s="50">
        <v>17846704</v>
      </c>
      <c r="D6" s="51">
        <v>15608469</v>
      </c>
    </row>
    <row r="7" spans="1:4" ht="12.75">
      <c r="A7" s="17" t="s">
        <v>5</v>
      </c>
      <c r="B7" s="24" t="s">
        <v>31</v>
      </c>
      <c r="C7" s="50">
        <v>10759949</v>
      </c>
      <c r="D7" s="51">
        <v>10101915</v>
      </c>
    </row>
    <row r="8" spans="1:4" ht="12.75">
      <c r="A8" s="17" t="s">
        <v>6</v>
      </c>
      <c r="B8" s="24" t="s">
        <v>32</v>
      </c>
      <c r="C8" s="50">
        <v>10387618</v>
      </c>
      <c r="D8" s="51">
        <v>9680472</v>
      </c>
    </row>
    <row r="9" spans="1:4" ht="12.75">
      <c r="A9" s="17" t="s">
        <v>15</v>
      </c>
      <c r="B9" s="24" t="s">
        <v>33</v>
      </c>
      <c r="C9" s="50">
        <v>230113</v>
      </c>
      <c r="D9" s="51">
        <v>247127</v>
      </c>
    </row>
    <row r="10" spans="1:4" ht="12.75">
      <c r="A10" s="17" t="s">
        <v>133</v>
      </c>
      <c r="B10" s="24" t="s">
        <v>34</v>
      </c>
      <c r="C10" s="50">
        <v>0</v>
      </c>
      <c r="D10" s="51">
        <v>0</v>
      </c>
    </row>
    <row r="11" spans="1:4" ht="12.75">
      <c r="A11" s="17" t="s">
        <v>7</v>
      </c>
      <c r="B11" s="24" t="s">
        <v>35</v>
      </c>
      <c r="C11" s="50">
        <v>10157505</v>
      </c>
      <c r="D11" s="51">
        <v>9433345</v>
      </c>
    </row>
    <row r="12" spans="1:4" ht="12.75">
      <c r="A12" s="17" t="s">
        <v>11</v>
      </c>
      <c r="B12" s="24" t="s">
        <v>36</v>
      </c>
      <c r="C12" s="50">
        <v>0</v>
      </c>
      <c r="D12" s="51">
        <v>0</v>
      </c>
    </row>
    <row r="13" spans="1:4" ht="12.75">
      <c r="A13" s="17" t="s">
        <v>16</v>
      </c>
      <c r="B13" s="24" t="s">
        <v>37</v>
      </c>
      <c r="C13" s="50">
        <v>0</v>
      </c>
      <c r="D13" s="51">
        <v>0</v>
      </c>
    </row>
    <row r="14" spans="1:4" ht="12.75">
      <c r="A14" s="17" t="s">
        <v>12</v>
      </c>
      <c r="B14" s="24" t="s">
        <v>38</v>
      </c>
      <c r="C14" s="50">
        <v>372331</v>
      </c>
      <c r="D14" s="51">
        <v>421443</v>
      </c>
    </row>
    <row r="15" spans="1:4" ht="12.75">
      <c r="A15" s="17" t="s">
        <v>15</v>
      </c>
      <c r="B15" s="24" t="s">
        <v>39</v>
      </c>
      <c r="C15" s="50">
        <v>134456</v>
      </c>
      <c r="D15" s="51">
        <v>211307</v>
      </c>
    </row>
    <row r="16" spans="1:4" ht="12.75">
      <c r="A16" s="17" t="s">
        <v>133</v>
      </c>
      <c r="B16" s="24" t="s">
        <v>40</v>
      </c>
      <c r="C16" s="50">
        <v>0</v>
      </c>
      <c r="D16" s="51">
        <v>0</v>
      </c>
    </row>
    <row r="17" spans="1:4" ht="12.75">
      <c r="A17" s="17" t="s">
        <v>7</v>
      </c>
      <c r="B17" s="24" t="s">
        <v>41</v>
      </c>
      <c r="C17" s="50">
        <v>237875</v>
      </c>
      <c r="D17" s="51">
        <v>210136</v>
      </c>
    </row>
    <row r="18" spans="1:4" ht="12.75">
      <c r="A18" s="17" t="s">
        <v>11</v>
      </c>
      <c r="B18" s="24" t="s">
        <v>42</v>
      </c>
      <c r="C18" s="50">
        <v>0</v>
      </c>
      <c r="D18" s="51">
        <v>0</v>
      </c>
    </row>
    <row r="19" spans="1:4" ht="12.75">
      <c r="A19" s="17" t="s">
        <v>16</v>
      </c>
      <c r="B19" s="24" t="s">
        <v>43</v>
      </c>
      <c r="C19" s="50">
        <v>0</v>
      </c>
      <c r="D19" s="51">
        <v>0</v>
      </c>
    </row>
    <row r="20" spans="1:4" ht="12.75">
      <c r="A20" s="17" t="s">
        <v>13</v>
      </c>
      <c r="B20" s="24" t="s">
        <v>44</v>
      </c>
      <c r="C20" s="50">
        <v>7086755</v>
      </c>
      <c r="D20" s="51">
        <v>5506554</v>
      </c>
    </row>
    <row r="21" spans="1:4" ht="12.75">
      <c r="A21" s="17" t="s">
        <v>6</v>
      </c>
      <c r="B21" s="24" t="s">
        <v>45</v>
      </c>
      <c r="C21" s="50">
        <v>3487413</v>
      </c>
      <c r="D21" s="51">
        <v>3188904</v>
      </c>
    </row>
    <row r="22" spans="1:4" ht="12.75">
      <c r="A22" s="17" t="s">
        <v>15</v>
      </c>
      <c r="B22" s="24" t="s">
        <v>46</v>
      </c>
      <c r="C22" s="50">
        <v>3487413</v>
      </c>
      <c r="D22" s="51">
        <v>3188904</v>
      </c>
    </row>
    <row r="23" spans="1:4" ht="12.75">
      <c r="A23" s="17" t="s">
        <v>133</v>
      </c>
      <c r="B23" s="24" t="s">
        <v>47</v>
      </c>
      <c r="C23" s="50">
        <v>0</v>
      </c>
      <c r="D23" s="51">
        <v>0</v>
      </c>
    </row>
    <row r="24" spans="1:4" ht="12.75">
      <c r="A24" s="17" t="s">
        <v>7</v>
      </c>
      <c r="B24" s="24" t="s">
        <v>48</v>
      </c>
      <c r="C24" s="50">
        <v>0</v>
      </c>
      <c r="D24" s="51">
        <v>0</v>
      </c>
    </row>
    <row r="25" spans="1:4" ht="12.75">
      <c r="A25" s="17" t="s">
        <v>11</v>
      </c>
      <c r="B25" s="24" t="s">
        <v>49</v>
      </c>
      <c r="C25" s="50">
        <v>0</v>
      </c>
      <c r="D25" s="51">
        <v>0</v>
      </c>
    </row>
    <row r="26" spans="1:4" ht="12.75">
      <c r="A26" s="17" t="s">
        <v>16</v>
      </c>
      <c r="B26" s="24" t="s">
        <v>50</v>
      </c>
      <c r="C26" s="50">
        <v>0</v>
      </c>
      <c r="D26" s="51">
        <v>0</v>
      </c>
    </row>
    <row r="27" spans="1:4" ht="12.75">
      <c r="A27" s="17" t="s">
        <v>12</v>
      </c>
      <c r="B27" s="24" t="s">
        <v>51</v>
      </c>
      <c r="C27" s="50">
        <v>3599342</v>
      </c>
      <c r="D27" s="51">
        <v>2317650</v>
      </c>
    </row>
    <row r="28" spans="1:4" ht="12.75">
      <c r="A28" s="17" t="s">
        <v>15</v>
      </c>
      <c r="B28" s="24" t="s">
        <v>52</v>
      </c>
      <c r="C28" s="50">
        <v>3599342</v>
      </c>
      <c r="D28" s="51">
        <v>2317650</v>
      </c>
    </row>
    <row r="29" spans="1:4" ht="12.75">
      <c r="A29" s="17" t="s">
        <v>133</v>
      </c>
      <c r="B29" s="24" t="s">
        <v>53</v>
      </c>
      <c r="C29" s="50">
        <v>0</v>
      </c>
      <c r="D29" s="51">
        <v>0</v>
      </c>
    </row>
    <row r="30" spans="1:4" ht="12.75">
      <c r="A30" s="17" t="s">
        <v>7</v>
      </c>
      <c r="B30" s="24" t="s">
        <v>54</v>
      </c>
      <c r="C30" s="50">
        <v>0</v>
      </c>
      <c r="D30" s="51">
        <v>0</v>
      </c>
    </row>
    <row r="31" spans="1:4" ht="12.75">
      <c r="A31" s="17" t="s">
        <v>11</v>
      </c>
      <c r="B31" s="24" t="s">
        <v>55</v>
      </c>
      <c r="C31" s="50">
        <v>0</v>
      </c>
      <c r="D31" s="51">
        <v>0</v>
      </c>
    </row>
    <row r="32" spans="1:4" ht="12.75">
      <c r="A32" s="17" t="s">
        <v>16</v>
      </c>
      <c r="B32" s="24" t="s">
        <v>56</v>
      </c>
      <c r="C32" s="50">
        <v>0</v>
      </c>
      <c r="D32" s="51">
        <v>0</v>
      </c>
    </row>
    <row r="33" spans="1:4" ht="12.75">
      <c r="A33" s="18" t="s">
        <v>14</v>
      </c>
      <c r="B33" s="24" t="s">
        <v>57</v>
      </c>
      <c r="C33" s="50">
        <v>0</v>
      </c>
      <c r="D33" s="51">
        <v>0</v>
      </c>
    </row>
    <row r="34" spans="1:4" ht="12.75">
      <c r="A34" s="19" t="s">
        <v>6</v>
      </c>
      <c r="B34" s="24" t="s">
        <v>58</v>
      </c>
      <c r="C34" s="50">
        <v>0</v>
      </c>
      <c r="D34" s="51">
        <v>0</v>
      </c>
    </row>
    <row r="35" spans="1:4" ht="12.75">
      <c r="A35" s="19" t="s">
        <v>12</v>
      </c>
      <c r="B35" s="24" t="s">
        <v>59</v>
      </c>
      <c r="C35" s="50">
        <v>0</v>
      </c>
      <c r="D35" s="51">
        <v>0</v>
      </c>
    </row>
    <row r="36" spans="1:4" ht="12.75">
      <c r="A36" s="20" t="s">
        <v>157</v>
      </c>
      <c r="B36" s="24" t="s">
        <v>60</v>
      </c>
      <c r="C36" s="50">
        <v>350260</v>
      </c>
      <c r="D36" s="51">
        <v>63609</v>
      </c>
    </row>
    <row r="37" spans="1:4" ht="12.75">
      <c r="A37" s="19" t="s">
        <v>6</v>
      </c>
      <c r="B37" s="24" t="s">
        <v>61</v>
      </c>
      <c r="C37" s="50">
        <v>25460</v>
      </c>
      <c r="D37" s="51">
        <v>0</v>
      </c>
    </row>
    <row r="38" spans="1:4" ht="12.75">
      <c r="A38" s="19" t="s">
        <v>12</v>
      </c>
      <c r="B38" s="24" t="s">
        <v>62</v>
      </c>
      <c r="C38" s="50">
        <v>324800</v>
      </c>
      <c r="D38" s="51">
        <v>63609</v>
      </c>
    </row>
    <row r="39" spans="1:4" ht="12.75">
      <c r="A39" s="20" t="s">
        <v>8</v>
      </c>
      <c r="B39" s="24" t="s">
        <v>63</v>
      </c>
      <c r="C39" s="50">
        <v>7387667</v>
      </c>
      <c r="D39" s="51">
        <v>834335</v>
      </c>
    </row>
    <row r="40" spans="1:4" ht="12.75">
      <c r="A40" s="17" t="s">
        <v>6</v>
      </c>
      <c r="B40" s="24" t="s">
        <v>64</v>
      </c>
      <c r="C40" s="50">
        <v>7386926</v>
      </c>
      <c r="D40" s="51">
        <v>833594</v>
      </c>
    </row>
    <row r="41" spans="1:4" ht="12.75">
      <c r="A41" s="17" t="s">
        <v>15</v>
      </c>
      <c r="B41" s="24" t="s">
        <v>65</v>
      </c>
      <c r="C41" s="50">
        <v>7353126</v>
      </c>
      <c r="D41" s="51">
        <v>799761</v>
      </c>
    </row>
    <row r="42" spans="1:4" ht="12.75">
      <c r="A42" s="17" t="s">
        <v>133</v>
      </c>
      <c r="B42" s="24" t="s">
        <v>66</v>
      </c>
      <c r="C42" s="50">
        <v>0</v>
      </c>
      <c r="D42" s="51">
        <v>0</v>
      </c>
    </row>
    <row r="43" spans="1:4" ht="12.75">
      <c r="A43" s="17" t="s">
        <v>7</v>
      </c>
      <c r="B43" s="24" t="s">
        <v>67</v>
      </c>
      <c r="C43" s="50">
        <v>33800</v>
      </c>
      <c r="D43" s="51">
        <v>33833</v>
      </c>
    </row>
    <row r="44" spans="1:4" ht="12.75">
      <c r="A44" s="17" t="s">
        <v>11</v>
      </c>
      <c r="B44" s="24" t="s">
        <v>68</v>
      </c>
      <c r="C44" s="50">
        <v>0</v>
      </c>
      <c r="D44" s="51">
        <v>0</v>
      </c>
    </row>
    <row r="45" spans="1:4" ht="12.75">
      <c r="A45" s="17" t="s">
        <v>16</v>
      </c>
      <c r="B45" s="24" t="s">
        <v>69</v>
      </c>
      <c r="C45" s="50">
        <v>0</v>
      </c>
      <c r="D45" s="51">
        <v>0</v>
      </c>
    </row>
    <row r="46" spans="1:4" ht="12.75">
      <c r="A46" s="17" t="s">
        <v>12</v>
      </c>
      <c r="B46" s="24" t="s">
        <v>70</v>
      </c>
      <c r="C46" s="50">
        <v>741</v>
      </c>
      <c r="D46" s="51">
        <v>741</v>
      </c>
    </row>
    <row r="47" spans="1:4" ht="12.75">
      <c r="A47" s="17" t="s">
        <v>15</v>
      </c>
      <c r="B47" s="24" t="s">
        <v>71</v>
      </c>
      <c r="C47" s="50">
        <v>741</v>
      </c>
      <c r="D47" s="51">
        <v>741</v>
      </c>
    </row>
    <row r="48" spans="1:4" ht="12.75">
      <c r="A48" s="17" t="s">
        <v>133</v>
      </c>
      <c r="B48" s="24" t="s">
        <v>72</v>
      </c>
      <c r="C48" s="50">
        <v>0</v>
      </c>
      <c r="D48" s="51">
        <v>0</v>
      </c>
    </row>
    <row r="49" spans="1:4" ht="12.75">
      <c r="A49" s="17" t="s">
        <v>7</v>
      </c>
      <c r="B49" s="24" t="s">
        <v>73</v>
      </c>
      <c r="C49" s="50">
        <v>0</v>
      </c>
      <c r="D49" s="51">
        <v>0</v>
      </c>
    </row>
    <row r="50" spans="1:4" ht="12.75">
      <c r="A50" s="17" t="s">
        <v>11</v>
      </c>
      <c r="B50" s="24" t="s">
        <v>74</v>
      </c>
      <c r="C50" s="50">
        <v>0</v>
      </c>
      <c r="D50" s="51">
        <v>0</v>
      </c>
    </row>
    <row r="51" spans="1:4" ht="12.75">
      <c r="A51" s="21" t="s">
        <v>16</v>
      </c>
      <c r="B51" s="25" t="s">
        <v>75</v>
      </c>
      <c r="C51" s="52">
        <v>0</v>
      </c>
      <c r="D51" s="53">
        <v>0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96" r:id="rId1"/>
  <headerFooter alignWithMargins="0">
    <oddHeader>&amp;L&amp;F  &amp;A&amp;RStránka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49">
      <selection activeCell="A1" sqref="A1:IV16384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3" width="12.125" style="2" customWidth="1"/>
    <col min="4" max="16384" width="9.125" style="2" customWidth="1"/>
  </cols>
  <sheetData>
    <row r="1" spans="1:3" ht="12.75">
      <c r="A1" s="41" t="s">
        <v>162</v>
      </c>
      <c r="B1" s="246"/>
      <c r="C1" s="1"/>
    </row>
    <row r="2" spans="1:3" ht="25.5">
      <c r="A2" s="7" t="s">
        <v>207</v>
      </c>
      <c r="B2" s="246"/>
      <c r="C2" s="4"/>
    </row>
    <row r="3" ht="12.75">
      <c r="A3" s="2"/>
    </row>
    <row r="4" spans="1:6" ht="67.5">
      <c r="A4" s="12" t="s">
        <v>85</v>
      </c>
      <c r="B4" s="13" t="s">
        <v>86</v>
      </c>
      <c r="C4" s="22" t="s">
        <v>184</v>
      </c>
      <c r="D4" s="42" t="s">
        <v>201</v>
      </c>
      <c r="E4" s="43" t="s">
        <v>202</v>
      </c>
      <c r="F4" s="44" t="s">
        <v>203</v>
      </c>
    </row>
    <row r="5" spans="1:6" s="5" customFormat="1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15" t="s">
        <v>33</v>
      </c>
    </row>
    <row r="6" spans="1:6" ht="12.75">
      <c r="A6" s="16" t="s">
        <v>204</v>
      </c>
      <c r="B6" s="24" t="s">
        <v>30</v>
      </c>
      <c r="C6" s="255">
        <v>0</v>
      </c>
      <c r="D6" s="256">
        <v>0</v>
      </c>
      <c r="E6" s="256">
        <v>0</v>
      </c>
      <c r="F6" s="257">
        <v>0</v>
      </c>
    </row>
    <row r="7" spans="1:6" ht="12.75">
      <c r="A7" s="19" t="s">
        <v>138</v>
      </c>
      <c r="B7" s="32" t="s">
        <v>31</v>
      </c>
      <c r="C7" s="258">
        <v>0</v>
      </c>
      <c r="D7" s="50">
        <v>0</v>
      </c>
      <c r="E7" s="50">
        <v>0</v>
      </c>
      <c r="F7" s="259">
        <v>0</v>
      </c>
    </row>
    <row r="8" spans="1:6" ht="12.75">
      <c r="A8" s="19" t="s">
        <v>139</v>
      </c>
      <c r="B8" s="32" t="s">
        <v>32</v>
      </c>
      <c r="C8" s="258">
        <v>0</v>
      </c>
      <c r="D8" s="50">
        <v>0</v>
      </c>
      <c r="E8" s="50">
        <v>0</v>
      </c>
      <c r="F8" s="259">
        <v>0</v>
      </c>
    </row>
    <row r="9" spans="1:6" ht="12.75">
      <c r="A9" s="19" t="s">
        <v>26</v>
      </c>
      <c r="B9" s="32" t="s">
        <v>33</v>
      </c>
      <c r="C9" s="258">
        <v>0</v>
      </c>
      <c r="D9" s="50">
        <v>0</v>
      </c>
      <c r="E9" s="50">
        <v>0</v>
      </c>
      <c r="F9" s="259">
        <v>0</v>
      </c>
    </row>
    <row r="10" spans="1:6" ht="12.75">
      <c r="A10" s="19" t="s">
        <v>163</v>
      </c>
      <c r="B10" s="32" t="s">
        <v>34</v>
      </c>
      <c r="C10" s="258">
        <v>0</v>
      </c>
      <c r="D10" s="50">
        <v>0</v>
      </c>
      <c r="E10" s="50">
        <v>0</v>
      </c>
      <c r="F10" s="259">
        <v>0</v>
      </c>
    </row>
    <row r="11" spans="1:6" ht="12.75">
      <c r="A11" s="19" t="s">
        <v>132</v>
      </c>
      <c r="B11" s="32" t="s">
        <v>35</v>
      </c>
      <c r="C11" s="258">
        <v>0</v>
      </c>
      <c r="D11" s="50">
        <v>0</v>
      </c>
      <c r="E11" s="50">
        <v>0</v>
      </c>
      <c r="F11" s="259">
        <v>0</v>
      </c>
    </row>
    <row r="12" spans="1:6" ht="12.75">
      <c r="A12" s="19" t="s">
        <v>28</v>
      </c>
      <c r="B12" s="32" t="s">
        <v>36</v>
      </c>
      <c r="C12" s="258">
        <v>0</v>
      </c>
      <c r="D12" s="50">
        <v>0</v>
      </c>
      <c r="E12" s="50">
        <v>0</v>
      </c>
      <c r="F12" s="259">
        <v>0</v>
      </c>
    </row>
    <row r="13" spans="1:6" ht="12.75">
      <c r="A13" s="19" t="s">
        <v>163</v>
      </c>
      <c r="B13" s="32" t="s">
        <v>37</v>
      </c>
      <c r="C13" s="258">
        <v>0</v>
      </c>
      <c r="D13" s="50">
        <v>0</v>
      </c>
      <c r="E13" s="50">
        <v>0</v>
      </c>
      <c r="F13" s="259">
        <v>0</v>
      </c>
    </row>
    <row r="14" spans="1:6" ht="12.75">
      <c r="A14" s="19" t="s">
        <v>132</v>
      </c>
      <c r="B14" s="32" t="s">
        <v>38</v>
      </c>
      <c r="C14" s="258">
        <v>0</v>
      </c>
      <c r="D14" s="50">
        <v>0</v>
      </c>
      <c r="E14" s="50">
        <v>0</v>
      </c>
      <c r="F14" s="259">
        <v>0</v>
      </c>
    </row>
    <row r="15" spans="1:6" ht="12.75">
      <c r="A15" s="19" t="s">
        <v>27</v>
      </c>
      <c r="B15" s="32" t="s">
        <v>39</v>
      </c>
      <c r="C15" s="258">
        <v>0</v>
      </c>
      <c r="D15" s="50">
        <v>0</v>
      </c>
      <c r="E15" s="50">
        <v>0</v>
      </c>
      <c r="F15" s="259">
        <v>0</v>
      </c>
    </row>
    <row r="16" spans="1:6" ht="12.75">
      <c r="A16" s="19" t="s">
        <v>25</v>
      </c>
      <c r="B16" s="32" t="s">
        <v>40</v>
      </c>
      <c r="C16" s="258">
        <v>0</v>
      </c>
      <c r="D16" s="50">
        <v>0</v>
      </c>
      <c r="E16" s="50">
        <v>0</v>
      </c>
      <c r="F16" s="259">
        <v>0</v>
      </c>
    </row>
    <row r="17" spans="1:6" ht="12.75">
      <c r="A17" s="19" t="s">
        <v>29</v>
      </c>
      <c r="B17" s="32" t="s">
        <v>41</v>
      </c>
      <c r="C17" s="258">
        <v>0</v>
      </c>
      <c r="D17" s="50">
        <v>0</v>
      </c>
      <c r="E17" s="50">
        <v>0</v>
      </c>
      <c r="F17" s="259">
        <v>0</v>
      </c>
    </row>
    <row r="18" spans="1:6" ht="12.75">
      <c r="A18" s="19" t="s">
        <v>140</v>
      </c>
      <c r="B18" s="32" t="s">
        <v>42</v>
      </c>
      <c r="C18" s="258">
        <v>0</v>
      </c>
      <c r="D18" s="50">
        <v>0</v>
      </c>
      <c r="E18" s="50">
        <v>0</v>
      </c>
      <c r="F18" s="259">
        <v>0</v>
      </c>
    </row>
    <row r="19" spans="1:6" ht="12.75">
      <c r="A19" s="19" t="s">
        <v>26</v>
      </c>
      <c r="B19" s="32" t="s">
        <v>43</v>
      </c>
      <c r="C19" s="258">
        <v>0</v>
      </c>
      <c r="D19" s="50">
        <v>0</v>
      </c>
      <c r="E19" s="50">
        <v>0</v>
      </c>
      <c r="F19" s="259">
        <v>0</v>
      </c>
    </row>
    <row r="20" spans="1:6" ht="12.75">
      <c r="A20" s="19" t="s">
        <v>163</v>
      </c>
      <c r="B20" s="32" t="s">
        <v>44</v>
      </c>
      <c r="C20" s="258">
        <v>0</v>
      </c>
      <c r="D20" s="50">
        <v>0</v>
      </c>
      <c r="E20" s="50">
        <v>0</v>
      </c>
      <c r="F20" s="259">
        <v>0</v>
      </c>
    </row>
    <row r="21" spans="1:6" ht="12.75">
      <c r="A21" s="19" t="s">
        <v>132</v>
      </c>
      <c r="B21" s="32" t="s">
        <v>45</v>
      </c>
      <c r="C21" s="258">
        <v>0</v>
      </c>
      <c r="D21" s="50">
        <v>0</v>
      </c>
      <c r="E21" s="50">
        <v>0</v>
      </c>
      <c r="F21" s="259">
        <v>0</v>
      </c>
    </row>
    <row r="22" spans="1:6" ht="12.75">
      <c r="A22" s="19" t="s">
        <v>28</v>
      </c>
      <c r="B22" s="32" t="s">
        <v>46</v>
      </c>
      <c r="C22" s="258">
        <v>0</v>
      </c>
      <c r="D22" s="50">
        <v>0</v>
      </c>
      <c r="E22" s="50">
        <v>0</v>
      </c>
      <c r="F22" s="259">
        <v>0</v>
      </c>
    </row>
    <row r="23" spans="1:6" ht="12.75">
      <c r="A23" s="19" t="s">
        <v>163</v>
      </c>
      <c r="B23" s="32" t="s">
        <v>47</v>
      </c>
      <c r="C23" s="258">
        <v>0</v>
      </c>
      <c r="D23" s="50">
        <v>0</v>
      </c>
      <c r="E23" s="50">
        <v>0</v>
      </c>
      <c r="F23" s="259">
        <v>0</v>
      </c>
    </row>
    <row r="24" spans="1:6" ht="12.75">
      <c r="A24" s="19" t="s">
        <v>132</v>
      </c>
      <c r="B24" s="32" t="s">
        <v>48</v>
      </c>
      <c r="C24" s="258">
        <v>0</v>
      </c>
      <c r="D24" s="50">
        <v>0</v>
      </c>
      <c r="E24" s="50">
        <v>0</v>
      </c>
      <c r="F24" s="259">
        <v>0</v>
      </c>
    </row>
    <row r="25" spans="1:6" ht="12.75">
      <c r="A25" s="19" t="s">
        <v>27</v>
      </c>
      <c r="B25" s="32" t="s">
        <v>49</v>
      </c>
      <c r="C25" s="258">
        <v>0</v>
      </c>
      <c r="D25" s="50">
        <v>0</v>
      </c>
      <c r="E25" s="50">
        <v>0</v>
      </c>
      <c r="F25" s="259">
        <v>0</v>
      </c>
    </row>
    <row r="26" spans="1:6" ht="12.75">
      <c r="A26" s="19" t="s">
        <v>25</v>
      </c>
      <c r="B26" s="32" t="s">
        <v>50</v>
      </c>
      <c r="C26" s="258">
        <v>0</v>
      </c>
      <c r="D26" s="50">
        <v>0</v>
      </c>
      <c r="E26" s="50">
        <v>0</v>
      </c>
      <c r="F26" s="259">
        <v>0</v>
      </c>
    </row>
    <row r="27" spans="1:6" ht="12.75">
      <c r="A27" s="19" t="s">
        <v>29</v>
      </c>
      <c r="B27" s="32" t="s">
        <v>51</v>
      </c>
      <c r="C27" s="258">
        <v>0</v>
      </c>
      <c r="D27" s="50">
        <v>0</v>
      </c>
      <c r="E27" s="50">
        <v>0</v>
      </c>
      <c r="F27" s="259">
        <v>0</v>
      </c>
    </row>
    <row r="28" spans="1:6" ht="12.75">
      <c r="A28" s="19" t="s">
        <v>141</v>
      </c>
      <c r="B28" s="32" t="s">
        <v>52</v>
      </c>
      <c r="C28" s="258">
        <v>0</v>
      </c>
      <c r="D28" s="50">
        <v>0</v>
      </c>
      <c r="E28" s="50">
        <v>0</v>
      </c>
      <c r="F28" s="259">
        <v>0</v>
      </c>
    </row>
    <row r="29" spans="1:6" ht="12.75">
      <c r="A29" s="19" t="s">
        <v>142</v>
      </c>
      <c r="B29" s="32" t="s">
        <v>53</v>
      </c>
      <c r="C29" s="258">
        <v>0</v>
      </c>
      <c r="D29" s="50">
        <v>0</v>
      </c>
      <c r="E29" s="50">
        <v>0</v>
      </c>
      <c r="F29" s="259">
        <v>0</v>
      </c>
    </row>
    <row r="30" spans="1:6" ht="12.75">
      <c r="A30" s="19" t="s">
        <v>26</v>
      </c>
      <c r="B30" s="32" t="s">
        <v>54</v>
      </c>
      <c r="C30" s="258">
        <v>0</v>
      </c>
      <c r="D30" s="50">
        <v>0</v>
      </c>
      <c r="E30" s="50">
        <v>0</v>
      </c>
      <c r="F30" s="259">
        <v>0</v>
      </c>
    </row>
    <row r="31" spans="1:6" ht="12.75">
      <c r="A31" s="19" t="s">
        <v>163</v>
      </c>
      <c r="B31" s="32" t="s">
        <v>55</v>
      </c>
      <c r="C31" s="258">
        <v>0</v>
      </c>
      <c r="D31" s="50">
        <v>0</v>
      </c>
      <c r="E31" s="50">
        <v>0</v>
      </c>
      <c r="F31" s="259">
        <v>0</v>
      </c>
    </row>
    <row r="32" spans="1:6" ht="12.75">
      <c r="A32" s="19" t="s">
        <v>132</v>
      </c>
      <c r="B32" s="32" t="s">
        <v>56</v>
      </c>
      <c r="C32" s="258">
        <v>0</v>
      </c>
      <c r="D32" s="50">
        <v>0</v>
      </c>
      <c r="E32" s="50">
        <v>0</v>
      </c>
      <c r="F32" s="259">
        <v>0</v>
      </c>
    </row>
    <row r="33" spans="1:6" ht="12.75">
      <c r="A33" s="19" t="s">
        <v>28</v>
      </c>
      <c r="B33" s="32" t="s">
        <v>57</v>
      </c>
      <c r="C33" s="258">
        <v>0</v>
      </c>
      <c r="D33" s="50">
        <v>0</v>
      </c>
      <c r="E33" s="50">
        <v>0</v>
      </c>
      <c r="F33" s="259">
        <v>0</v>
      </c>
    </row>
    <row r="34" spans="1:6" ht="12.75">
      <c r="A34" s="19" t="s">
        <v>163</v>
      </c>
      <c r="B34" s="32" t="s">
        <v>58</v>
      </c>
      <c r="C34" s="258">
        <v>0</v>
      </c>
      <c r="D34" s="50">
        <v>0</v>
      </c>
      <c r="E34" s="50">
        <v>0</v>
      </c>
      <c r="F34" s="259">
        <v>0</v>
      </c>
    </row>
    <row r="35" spans="1:6" ht="12.75">
      <c r="A35" s="19" t="s">
        <v>132</v>
      </c>
      <c r="B35" s="32" t="s">
        <v>59</v>
      </c>
      <c r="C35" s="258">
        <v>0</v>
      </c>
      <c r="D35" s="50">
        <v>0</v>
      </c>
      <c r="E35" s="50">
        <v>0</v>
      </c>
      <c r="F35" s="259">
        <v>0</v>
      </c>
    </row>
    <row r="36" spans="1:6" ht="12.75">
      <c r="A36" s="19" t="s">
        <v>27</v>
      </c>
      <c r="B36" s="32" t="s">
        <v>60</v>
      </c>
      <c r="C36" s="258">
        <v>0</v>
      </c>
      <c r="D36" s="50">
        <v>0</v>
      </c>
      <c r="E36" s="50">
        <v>0</v>
      </c>
      <c r="F36" s="259">
        <v>0</v>
      </c>
    </row>
    <row r="37" spans="1:6" ht="12.75">
      <c r="A37" s="19" t="s">
        <v>25</v>
      </c>
      <c r="B37" s="32" t="s">
        <v>61</v>
      </c>
      <c r="C37" s="258">
        <v>0</v>
      </c>
      <c r="D37" s="50">
        <v>0</v>
      </c>
      <c r="E37" s="50">
        <v>0</v>
      </c>
      <c r="F37" s="259">
        <v>0</v>
      </c>
    </row>
    <row r="38" spans="1:6" ht="12.75">
      <c r="A38" s="19" t="s">
        <v>29</v>
      </c>
      <c r="B38" s="32" t="s">
        <v>62</v>
      </c>
      <c r="C38" s="258">
        <v>0</v>
      </c>
      <c r="D38" s="50">
        <v>0</v>
      </c>
      <c r="E38" s="50">
        <v>0</v>
      </c>
      <c r="F38" s="259">
        <v>0</v>
      </c>
    </row>
    <row r="39" spans="1:6" ht="12.75">
      <c r="A39" s="19" t="s">
        <v>143</v>
      </c>
      <c r="B39" s="32" t="s">
        <v>63</v>
      </c>
      <c r="C39" s="258">
        <v>0</v>
      </c>
      <c r="D39" s="50">
        <v>0</v>
      </c>
      <c r="E39" s="50">
        <v>0</v>
      </c>
      <c r="F39" s="259">
        <v>0</v>
      </c>
    </row>
    <row r="40" spans="1:6" ht="12.75">
      <c r="A40" s="19" t="s">
        <v>26</v>
      </c>
      <c r="B40" s="32" t="s">
        <v>64</v>
      </c>
      <c r="C40" s="258">
        <v>0</v>
      </c>
      <c r="D40" s="50">
        <v>0</v>
      </c>
      <c r="E40" s="50">
        <v>0</v>
      </c>
      <c r="F40" s="259">
        <v>0</v>
      </c>
    </row>
    <row r="41" spans="1:6" ht="12.75">
      <c r="A41" s="19" t="s">
        <v>163</v>
      </c>
      <c r="B41" s="32" t="s">
        <v>65</v>
      </c>
      <c r="C41" s="258">
        <v>0</v>
      </c>
      <c r="D41" s="50">
        <v>0</v>
      </c>
      <c r="E41" s="50">
        <v>0</v>
      </c>
      <c r="F41" s="259">
        <v>0</v>
      </c>
    </row>
    <row r="42" spans="1:6" ht="12.75">
      <c r="A42" s="19" t="s">
        <v>132</v>
      </c>
      <c r="B42" s="32" t="s">
        <v>66</v>
      </c>
      <c r="C42" s="258">
        <v>0</v>
      </c>
      <c r="D42" s="50">
        <v>0</v>
      </c>
      <c r="E42" s="50">
        <v>0</v>
      </c>
      <c r="F42" s="259">
        <v>0</v>
      </c>
    </row>
    <row r="43" spans="1:6" ht="12.75">
      <c r="A43" s="19" t="s">
        <v>28</v>
      </c>
      <c r="B43" s="32" t="s">
        <v>67</v>
      </c>
      <c r="C43" s="258">
        <v>0</v>
      </c>
      <c r="D43" s="50">
        <v>0</v>
      </c>
      <c r="E43" s="50">
        <v>0</v>
      </c>
      <c r="F43" s="259">
        <v>0</v>
      </c>
    </row>
    <row r="44" spans="1:6" ht="12.75">
      <c r="A44" s="19" t="s">
        <v>163</v>
      </c>
      <c r="B44" s="32" t="s">
        <v>68</v>
      </c>
      <c r="C44" s="258">
        <v>0</v>
      </c>
      <c r="D44" s="50">
        <v>0</v>
      </c>
      <c r="E44" s="50">
        <v>0</v>
      </c>
      <c r="F44" s="259">
        <v>0</v>
      </c>
    </row>
    <row r="45" spans="1:6" ht="12.75">
      <c r="A45" s="19" t="s">
        <v>132</v>
      </c>
      <c r="B45" s="32" t="s">
        <v>69</v>
      </c>
      <c r="C45" s="258">
        <v>0</v>
      </c>
      <c r="D45" s="50">
        <v>0</v>
      </c>
      <c r="E45" s="50">
        <v>0</v>
      </c>
      <c r="F45" s="259">
        <v>0</v>
      </c>
    </row>
    <row r="46" spans="1:6" ht="12.75">
      <c r="A46" s="19" t="s">
        <v>27</v>
      </c>
      <c r="B46" s="32" t="s">
        <v>70</v>
      </c>
      <c r="C46" s="258">
        <v>0</v>
      </c>
      <c r="D46" s="50">
        <v>0</v>
      </c>
      <c r="E46" s="50">
        <v>0</v>
      </c>
      <c r="F46" s="259">
        <v>0</v>
      </c>
    </row>
    <row r="47" spans="1:6" ht="12.75">
      <c r="A47" s="19" t="s">
        <v>25</v>
      </c>
      <c r="B47" s="32" t="s">
        <v>71</v>
      </c>
      <c r="C47" s="258">
        <v>0</v>
      </c>
      <c r="D47" s="50">
        <v>0</v>
      </c>
      <c r="E47" s="50">
        <v>0</v>
      </c>
      <c r="F47" s="259">
        <v>0</v>
      </c>
    </row>
    <row r="48" spans="1:6" ht="12.75">
      <c r="A48" s="19" t="s">
        <v>29</v>
      </c>
      <c r="B48" s="32" t="s">
        <v>72</v>
      </c>
      <c r="C48" s="258">
        <v>0</v>
      </c>
      <c r="D48" s="50">
        <v>0</v>
      </c>
      <c r="E48" s="50">
        <v>0</v>
      </c>
      <c r="F48" s="259">
        <v>0</v>
      </c>
    </row>
    <row r="49" spans="1:6" ht="12.75">
      <c r="A49" s="20" t="s">
        <v>205</v>
      </c>
      <c r="B49" s="32" t="s">
        <v>73</v>
      </c>
      <c r="C49" s="50">
        <f>C60+C70</f>
        <v>2315964</v>
      </c>
      <c r="D49" s="50">
        <f>D60+D70</f>
        <v>2315964</v>
      </c>
      <c r="E49" s="50">
        <v>0</v>
      </c>
      <c r="F49" s="259">
        <v>0</v>
      </c>
    </row>
    <row r="50" spans="1:6" ht="12.75">
      <c r="A50" s="19" t="s">
        <v>144</v>
      </c>
      <c r="B50" s="32" t="s">
        <v>74</v>
      </c>
      <c r="C50" s="258">
        <v>0</v>
      </c>
      <c r="D50" s="50">
        <v>0</v>
      </c>
      <c r="E50" s="50">
        <v>0</v>
      </c>
      <c r="F50" s="259">
        <v>0</v>
      </c>
    </row>
    <row r="51" spans="1:6" ht="12.75">
      <c r="A51" s="19" t="s">
        <v>26</v>
      </c>
      <c r="B51" s="32" t="s">
        <v>75</v>
      </c>
      <c r="C51" s="258">
        <v>0</v>
      </c>
      <c r="D51" s="50">
        <v>0</v>
      </c>
      <c r="E51" s="50">
        <v>0</v>
      </c>
      <c r="F51" s="259">
        <v>0</v>
      </c>
    </row>
    <row r="52" spans="1:6" ht="12.75">
      <c r="A52" s="19" t="s">
        <v>163</v>
      </c>
      <c r="B52" s="32" t="s">
        <v>76</v>
      </c>
      <c r="C52" s="258">
        <v>0</v>
      </c>
      <c r="D52" s="50">
        <v>0</v>
      </c>
      <c r="E52" s="50">
        <v>0</v>
      </c>
      <c r="F52" s="259">
        <v>0</v>
      </c>
    </row>
    <row r="53" spans="1:6" ht="12.75">
      <c r="A53" s="19" t="s">
        <v>132</v>
      </c>
      <c r="B53" s="32" t="s">
        <v>77</v>
      </c>
      <c r="C53" s="258">
        <v>0</v>
      </c>
      <c r="D53" s="50">
        <v>0</v>
      </c>
      <c r="E53" s="50">
        <v>0</v>
      </c>
      <c r="F53" s="259">
        <v>0</v>
      </c>
    </row>
    <row r="54" spans="1:6" ht="12.75">
      <c r="A54" s="19" t="s">
        <v>28</v>
      </c>
      <c r="B54" s="32" t="s">
        <v>78</v>
      </c>
      <c r="C54" s="258">
        <v>0</v>
      </c>
      <c r="D54" s="50">
        <v>0</v>
      </c>
      <c r="E54" s="50">
        <v>0</v>
      </c>
      <c r="F54" s="259">
        <v>0</v>
      </c>
    </row>
    <row r="55" spans="1:6" ht="12.75">
      <c r="A55" s="19" t="s">
        <v>163</v>
      </c>
      <c r="B55" s="32" t="s">
        <v>79</v>
      </c>
      <c r="C55" s="258">
        <v>0</v>
      </c>
      <c r="D55" s="50">
        <v>0</v>
      </c>
      <c r="E55" s="50">
        <v>0</v>
      </c>
      <c r="F55" s="259">
        <v>0</v>
      </c>
    </row>
    <row r="56" spans="1:6" ht="12.75">
      <c r="A56" s="19" t="s">
        <v>132</v>
      </c>
      <c r="B56" s="32" t="s">
        <v>80</v>
      </c>
      <c r="C56" s="258">
        <v>0</v>
      </c>
      <c r="D56" s="50">
        <v>0</v>
      </c>
      <c r="E56" s="50">
        <v>0</v>
      </c>
      <c r="F56" s="259">
        <v>0</v>
      </c>
    </row>
    <row r="57" spans="1:6" ht="12.75">
      <c r="A57" s="19" t="s">
        <v>27</v>
      </c>
      <c r="B57" s="32" t="s">
        <v>81</v>
      </c>
      <c r="C57" s="258">
        <v>0</v>
      </c>
      <c r="D57" s="50">
        <v>0</v>
      </c>
      <c r="E57" s="50">
        <v>0</v>
      </c>
      <c r="F57" s="259">
        <v>0</v>
      </c>
    </row>
    <row r="58" spans="1:6" ht="12.75">
      <c r="A58" s="19" t="s">
        <v>25</v>
      </c>
      <c r="B58" s="32" t="s">
        <v>82</v>
      </c>
      <c r="C58" s="258">
        <v>0</v>
      </c>
      <c r="D58" s="50">
        <v>0</v>
      </c>
      <c r="E58" s="50">
        <v>0</v>
      </c>
      <c r="F58" s="259">
        <v>0</v>
      </c>
    </row>
    <row r="59" spans="1:6" ht="12.75">
      <c r="A59" s="19" t="s">
        <v>29</v>
      </c>
      <c r="B59" s="32" t="s">
        <v>83</v>
      </c>
      <c r="C59" s="258">
        <v>0</v>
      </c>
      <c r="D59" s="50">
        <v>0</v>
      </c>
      <c r="E59" s="50">
        <v>0</v>
      </c>
      <c r="F59" s="259">
        <v>0</v>
      </c>
    </row>
    <row r="60" spans="1:6" ht="12.75">
      <c r="A60" s="19" t="s">
        <v>145</v>
      </c>
      <c r="B60" s="32" t="s">
        <v>84</v>
      </c>
      <c r="C60" s="50">
        <v>2315964</v>
      </c>
      <c r="D60" s="50">
        <v>2315964</v>
      </c>
      <c r="E60" s="50">
        <v>0</v>
      </c>
      <c r="F60" s="259">
        <v>0</v>
      </c>
    </row>
    <row r="61" spans="1:6" ht="12.75">
      <c r="A61" s="19" t="s">
        <v>26</v>
      </c>
      <c r="B61" s="32" t="s">
        <v>87</v>
      </c>
      <c r="C61" s="258">
        <v>0</v>
      </c>
      <c r="D61" s="50">
        <v>0</v>
      </c>
      <c r="E61" s="50">
        <v>0</v>
      </c>
      <c r="F61" s="259">
        <v>0</v>
      </c>
    </row>
    <row r="62" spans="1:6" ht="12.75">
      <c r="A62" s="19" t="s">
        <v>163</v>
      </c>
      <c r="B62" s="32" t="s">
        <v>88</v>
      </c>
      <c r="C62" s="258">
        <v>0</v>
      </c>
      <c r="D62" s="50">
        <v>0</v>
      </c>
      <c r="E62" s="50">
        <v>0</v>
      </c>
      <c r="F62" s="259">
        <v>0</v>
      </c>
    </row>
    <row r="63" spans="1:6" ht="12.75">
      <c r="A63" s="19" t="s">
        <v>132</v>
      </c>
      <c r="B63" s="32" t="s">
        <v>89</v>
      </c>
      <c r="C63" s="258">
        <v>0</v>
      </c>
      <c r="D63" s="50">
        <v>0</v>
      </c>
      <c r="E63" s="50">
        <v>0</v>
      </c>
      <c r="F63" s="259">
        <v>0</v>
      </c>
    </row>
    <row r="64" spans="1:6" ht="12.75">
      <c r="A64" s="19" t="s">
        <v>28</v>
      </c>
      <c r="B64" s="32" t="s">
        <v>90</v>
      </c>
      <c r="C64" s="258">
        <v>0</v>
      </c>
      <c r="D64" s="50">
        <v>0</v>
      </c>
      <c r="E64" s="50">
        <v>0</v>
      </c>
      <c r="F64" s="259">
        <v>0</v>
      </c>
    </row>
    <row r="65" spans="1:6" ht="12.75">
      <c r="A65" s="19" t="s">
        <v>163</v>
      </c>
      <c r="B65" s="32" t="s">
        <v>91</v>
      </c>
      <c r="C65" s="258">
        <v>0</v>
      </c>
      <c r="D65" s="50">
        <v>0</v>
      </c>
      <c r="E65" s="50">
        <v>0</v>
      </c>
      <c r="F65" s="259">
        <v>0</v>
      </c>
    </row>
    <row r="66" spans="1:6" ht="12.75">
      <c r="A66" s="19" t="s">
        <v>132</v>
      </c>
      <c r="B66" s="32" t="s">
        <v>92</v>
      </c>
      <c r="C66" s="258">
        <v>0</v>
      </c>
      <c r="D66" s="50">
        <v>0</v>
      </c>
      <c r="E66" s="50">
        <v>0</v>
      </c>
      <c r="F66" s="259">
        <v>0</v>
      </c>
    </row>
    <row r="67" spans="1:6" ht="12.75">
      <c r="A67" s="19" t="s">
        <v>27</v>
      </c>
      <c r="B67" s="32" t="s">
        <v>93</v>
      </c>
      <c r="C67" s="50">
        <v>2315964</v>
      </c>
      <c r="D67" s="50">
        <v>2315964</v>
      </c>
      <c r="E67" s="50">
        <v>0</v>
      </c>
      <c r="F67" s="259">
        <v>0</v>
      </c>
    </row>
    <row r="68" spans="1:6" ht="12.75">
      <c r="A68" s="19" t="s">
        <v>25</v>
      </c>
      <c r="B68" s="32" t="s">
        <v>94</v>
      </c>
      <c r="C68" s="258">
        <v>0</v>
      </c>
      <c r="D68" s="50">
        <v>0</v>
      </c>
      <c r="E68" s="50">
        <v>0</v>
      </c>
      <c r="F68" s="259">
        <v>0</v>
      </c>
    </row>
    <row r="69" spans="1:6" ht="12.75">
      <c r="A69" s="19" t="s">
        <v>29</v>
      </c>
      <c r="B69" s="32" t="s">
        <v>95</v>
      </c>
      <c r="C69" s="258">
        <v>0</v>
      </c>
      <c r="D69" s="50">
        <v>0</v>
      </c>
      <c r="E69" s="50">
        <v>0</v>
      </c>
      <c r="F69" s="259">
        <v>0</v>
      </c>
    </row>
    <row r="70" spans="1:6" ht="12.75">
      <c r="A70" s="19" t="s">
        <v>146</v>
      </c>
      <c r="B70" s="32" t="s">
        <v>96</v>
      </c>
      <c r="C70" s="258">
        <v>0</v>
      </c>
      <c r="D70" s="50">
        <v>0</v>
      </c>
      <c r="E70" s="50">
        <v>0</v>
      </c>
      <c r="F70" s="259">
        <v>0</v>
      </c>
    </row>
    <row r="71" spans="1:6" ht="12.75">
      <c r="A71" s="19" t="s">
        <v>26</v>
      </c>
      <c r="B71" s="32" t="s">
        <v>97</v>
      </c>
      <c r="C71" s="258">
        <v>0</v>
      </c>
      <c r="D71" s="50">
        <v>0</v>
      </c>
      <c r="E71" s="50">
        <v>0</v>
      </c>
      <c r="F71" s="259">
        <v>0</v>
      </c>
    </row>
    <row r="72" spans="1:6" ht="12.75">
      <c r="A72" s="19" t="s">
        <v>163</v>
      </c>
      <c r="B72" s="32" t="s">
        <v>98</v>
      </c>
      <c r="C72" s="258">
        <v>0</v>
      </c>
      <c r="D72" s="50">
        <v>0</v>
      </c>
      <c r="E72" s="50">
        <v>0</v>
      </c>
      <c r="F72" s="259">
        <v>0</v>
      </c>
    </row>
    <row r="73" spans="1:6" ht="12.75">
      <c r="A73" s="19" t="s">
        <v>132</v>
      </c>
      <c r="B73" s="32" t="s">
        <v>99</v>
      </c>
      <c r="C73" s="258">
        <v>0</v>
      </c>
      <c r="D73" s="50">
        <v>0</v>
      </c>
      <c r="E73" s="50">
        <v>0</v>
      </c>
      <c r="F73" s="259">
        <v>0</v>
      </c>
    </row>
    <row r="74" spans="1:6" ht="12.75">
      <c r="A74" s="19" t="s">
        <v>28</v>
      </c>
      <c r="B74" s="32" t="s">
        <v>100</v>
      </c>
      <c r="C74" s="258">
        <v>0</v>
      </c>
      <c r="D74" s="50">
        <v>0</v>
      </c>
      <c r="E74" s="50">
        <v>0</v>
      </c>
      <c r="F74" s="259">
        <v>0</v>
      </c>
    </row>
    <row r="75" spans="1:6" ht="12.75">
      <c r="A75" s="19" t="s">
        <v>163</v>
      </c>
      <c r="B75" s="32" t="s">
        <v>101</v>
      </c>
      <c r="C75" s="258">
        <v>0</v>
      </c>
      <c r="D75" s="50">
        <v>0</v>
      </c>
      <c r="E75" s="50">
        <v>0</v>
      </c>
      <c r="F75" s="259">
        <v>0</v>
      </c>
    </row>
    <row r="76" spans="1:6" ht="12.75">
      <c r="A76" s="19" t="s">
        <v>132</v>
      </c>
      <c r="B76" s="32" t="s">
        <v>102</v>
      </c>
      <c r="C76" s="258">
        <v>0</v>
      </c>
      <c r="D76" s="50">
        <v>0</v>
      </c>
      <c r="E76" s="50">
        <v>0</v>
      </c>
      <c r="F76" s="259">
        <v>0</v>
      </c>
    </row>
    <row r="77" spans="1:6" ht="12.75">
      <c r="A77" s="19" t="s">
        <v>27</v>
      </c>
      <c r="B77" s="32" t="s">
        <v>103</v>
      </c>
      <c r="C77" s="258">
        <v>0</v>
      </c>
      <c r="D77" s="50">
        <v>0</v>
      </c>
      <c r="E77" s="50">
        <v>0</v>
      </c>
      <c r="F77" s="259">
        <v>0</v>
      </c>
    </row>
    <row r="78" spans="1:6" ht="12.75">
      <c r="A78" s="19" t="s">
        <v>25</v>
      </c>
      <c r="B78" s="32" t="s">
        <v>104</v>
      </c>
      <c r="C78" s="258">
        <v>0</v>
      </c>
      <c r="D78" s="50">
        <v>0</v>
      </c>
      <c r="E78" s="50">
        <v>0</v>
      </c>
      <c r="F78" s="259">
        <v>0</v>
      </c>
    </row>
    <row r="79" spans="1:6" ht="12.75">
      <c r="A79" s="19" t="s">
        <v>29</v>
      </c>
      <c r="B79" s="32" t="s">
        <v>105</v>
      </c>
      <c r="C79" s="258">
        <v>0</v>
      </c>
      <c r="D79" s="50">
        <v>0</v>
      </c>
      <c r="E79" s="50">
        <v>0</v>
      </c>
      <c r="F79" s="259">
        <v>0</v>
      </c>
    </row>
    <row r="80" spans="1:6" ht="33.75">
      <c r="A80" s="20" t="s">
        <v>206</v>
      </c>
      <c r="B80" s="32" t="s">
        <v>106</v>
      </c>
      <c r="C80" s="258">
        <v>0</v>
      </c>
      <c r="D80" s="50">
        <v>0</v>
      </c>
      <c r="E80" s="50">
        <v>0</v>
      </c>
      <c r="F80" s="259">
        <v>0</v>
      </c>
    </row>
    <row r="81" spans="1:6" ht="12.75">
      <c r="A81" s="19" t="s">
        <v>147</v>
      </c>
      <c r="B81" s="32" t="s">
        <v>107</v>
      </c>
      <c r="C81" s="258">
        <v>0</v>
      </c>
      <c r="D81" s="50">
        <v>0</v>
      </c>
      <c r="E81" s="50">
        <v>0</v>
      </c>
      <c r="F81" s="259">
        <v>0</v>
      </c>
    </row>
    <row r="82" spans="1:6" ht="12.75">
      <c r="A82" s="19" t="s">
        <v>148</v>
      </c>
      <c r="B82" s="32" t="s">
        <v>108</v>
      </c>
      <c r="C82" s="258">
        <v>0</v>
      </c>
      <c r="D82" s="50">
        <v>0</v>
      </c>
      <c r="E82" s="50">
        <v>0</v>
      </c>
      <c r="F82" s="259">
        <v>0</v>
      </c>
    </row>
    <row r="83" spans="1:6" ht="12.75">
      <c r="A83" s="19" t="s">
        <v>149</v>
      </c>
      <c r="B83" s="32" t="s">
        <v>109</v>
      </c>
      <c r="C83" s="258">
        <v>0</v>
      </c>
      <c r="D83" s="50">
        <v>0</v>
      </c>
      <c r="E83" s="50">
        <v>0</v>
      </c>
      <c r="F83" s="259">
        <v>0</v>
      </c>
    </row>
    <row r="84" spans="1:6" ht="12.75">
      <c r="A84" s="19" t="s">
        <v>150</v>
      </c>
      <c r="B84" s="32" t="s">
        <v>110</v>
      </c>
      <c r="C84" s="258">
        <v>0</v>
      </c>
      <c r="D84" s="50">
        <v>0</v>
      </c>
      <c r="E84" s="50">
        <v>0</v>
      </c>
      <c r="F84" s="259">
        <v>0</v>
      </c>
    </row>
    <row r="85" spans="1:6" ht="12.75">
      <c r="A85" s="19" t="s">
        <v>151</v>
      </c>
      <c r="B85" s="32" t="s">
        <v>111</v>
      </c>
      <c r="C85" s="258">
        <v>0</v>
      </c>
      <c r="D85" s="50">
        <v>0</v>
      </c>
      <c r="E85" s="50">
        <v>0</v>
      </c>
      <c r="F85" s="259">
        <v>0</v>
      </c>
    </row>
    <row r="86" spans="1:6" ht="12.75">
      <c r="A86" s="252" t="s">
        <v>152</v>
      </c>
      <c r="B86" s="25" t="s">
        <v>112</v>
      </c>
      <c r="C86" s="74">
        <v>0</v>
      </c>
      <c r="D86" s="52">
        <v>0</v>
      </c>
      <c r="E86" s="52">
        <v>0</v>
      </c>
      <c r="F86" s="260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"/>
  <dimension ref="A1:E29"/>
  <sheetViews>
    <sheetView workbookViewId="0" topLeftCell="A1">
      <selection activeCell="A1" sqref="A1:IV16384"/>
    </sheetView>
  </sheetViews>
  <sheetFormatPr defaultColWidth="9.00390625" defaultRowHeight="12.75"/>
  <cols>
    <col min="1" max="1" width="61.625" style="6" customWidth="1"/>
    <col min="2" max="2" width="4.875" style="2" bestFit="1" customWidth="1"/>
    <col min="3" max="3" width="14.125" style="2" customWidth="1"/>
    <col min="4" max="4" width="15.875" style="2" customWidth="1"/>
    <col min="5" max="5" width="14.625" style="2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167</v>
      </c>
      <c r="B2" s="1"/>
      <c r="C2" s="4"/>
    </row>
    <row r="3" ht="12.75">
      <c r="A3" s="2"/>
    </row>
    <row r="4" spans="1:5" ht="45">
      <c r="A4" s="12" t="s">
        <v>85</v>
      </c>
      <c r="B4" s="13" t="s">
        <v>86</v>
      </c>
      <c r="C4" s="22" t="s">
        <v>180</v>
      </c>
      <c r="D4" s="43" t="s">
        <v>181</v>
      </c>
      <c r="E4" s="45" t="s">
        <v>184</v>
      </c>
    </row>
    <row r="5" spans="1:5" ht="12.75">
      <c r="A5" s="31" t="s">
        <v>2</v>
      </c>
      <c r="B5" s="38" t="s">
        <v>3</v>
      </c>
      <c r="C5" s="23" t="s">
        <v>30</v>
      </c>
      <c r="D5" s="9" t="s">
        <v>31</v>
      </c>
      <c r="E5" s="15" t="s">
        <v>32</v>
      </c>
    </row>
    <row r="6" spans="1:5" ht="23.25" customHeight="1">
      <c r="A6" s="27" t="s">
        <v>9</v>
      </c>
      <c r="B6" s="24" t="s">
        <v>30</v>
      </c>
      <c r="C6" s="55">
        <v>25584629</v>
      </c>
      <c r="D6" s="56">
        <v>16506408</v>
      </c>
      <c r="E6" s="57"/>
    </row>
    <row r="7" spans="1:5" ht="12.75">
      <c r="A7" s="28" t="s">
        <v>17</v>
      </c>
      <c r="B7" s="24" t="s">
        <v>31</v>
      </c>
      <c r="C7" s="58">
        <v>0</v>
      </c>
      <c r="D7" s="59">
        <v>0</v>
      </c>
      <c r="E7" s="60"/>
    </row>
    <row r="8" spans="1:5" ht="12.75">
      <c r="A8" s="28" t="s">
        <v>24</v>
      </c>
      <c r="B8" s="24" t="s">
        <v>32</v>
      </c>
      <c r="C8" s="55">
        <v>2277805</v>
      </c>
      <c r="D8" s="56">
        <v>8072</v>
      </c>
      <c r="E8" s="57"/>
    </row>
    <row r="9" spans="1:5" ht="12.75">
      <c r="A9" s="28" t="s">
        <v>19</v>
      </c>
      <c r="B9" s="24" t="s">
        <v>33</v>
      </c>
      <c r="C9" s="58">
        <v>154000</v>
      </c>
      <c r="D9" s="59">
        <v>0</v>
      </c>
      <c r="E9" s="60"/>
    </row>
    <row r="10" spans="1:5" ht="12.75">
      <c r="A10" s="28" t="s">
        <v>136</v>
      </c>
      <c r="B10" s="24" t="s">
        <v>34</v>
      </c>
      <c r="C10" s="55">
        <v>154000</v>
      </c>
      <c r="D10" s="56">
        <v>0</v>
      </c>
      <c r="E10" s="57"/>
    </row>
    <row r="11" spans="1:5" ht="12.75">
      <c r="A11" s="28" t="s">
        <v>137</v>
      </c>
      <c r="B11" s="24" t="s">
        <v>35</v>
      </c>
      <c r="C11" s="55">
        <v>0</v>
      </c>
      <c r="D11" s="56">
        <v>0</v>
      </c>
      <c r="E11" s="57"/>
    </row>
    <row r="12" spans="1:5" ht="12.75">
      <c r="A12" s="28" t="s">
        <v>20</v>
      </c>
      <c r="B12" s="24" t="s">
        <v>36</v>
      </c>
      <c r="C12" s="55">
        <v>2287860</v>
      </c>
      <c r="D12" s="56">
        <v>2239910</v>
      </c>
      <c r="E12" s="57"/>
    </row>
    <row r="13" spans="1:5" ht="12.75">
      <c r="A13" s="28" t="s">
        <v>21</v>
      </c>
      <c r="B13" s="24" t="s">
        <v>37</v>
      </c>
      <c r="C13" s="58">
        <v>4391191</v>
      </c>
      <c r="D13" s="59">
        <v>3297846</v>
      </c>
      <c r="E13" s="60"/>
    </row>
    <row r="14" spans="1:5" ht="12.75">
      <c r="A14" s="28" t="s">
        <v>135</v>
      </c>
      <c r="B14" s="24" t="s">
        <v>38</v>
      </c>
      <c r="C14" s="55">
        <v>0</v>
      </c>
      <c r="D14" s="56">
        <v>0</v>
      </c>
      <c r="E14" s="57"/>
    </row>
    <row r="15" spans="1:5" ht="12.75">
      <c r="A15" s="28" t="s">
        <v>22</v>
      </c>
      <c r="B15" s="24" t="s">
        <v>39</v>
      </c>
      <c r="C15" s="55">
        <v>0</v>
      </c>
      <c r="D15" s="56">
        <v>0</v>
      </c>
      <c r="E15" s="57"/>
    </row>
    <row r="16" spans="1:5" ht="12.75">
      <c r="A16" s="28" t="s">
        <v>23</v>
      </c>
      <c r="B16" s="24" t="s">
        <v>40</v>
      </c>
      <c r="C16" s="58">
        <v>16473773</v>
      </c>
      <c r="D16" s="59">
        <v>10960580</v>
      </c>
      <c r="E16" s="60"/>
    </row>
    <row r="17" spans="1:5" ht="12.75">
      <c r="A17" s="27" t="s">
        <v>18</v>
      </c>
      <c r="B17" s="24" t="s">
        <v>41</v>
      </c>
      <c r="C17" s="61"/>
      <c r="D17" s="62"/>
      <c r="E17" s="63">
        <v>2315964</v>
      </c>
    </row>
    <row r="18" spans="1:5" ht="12.75">
      <c r="A18" s="28" t="s">
        <v>17</v>
      </c>
      <c r="B18" s="24" t="s">
        <v>42</v>
      </c>
      <c r="C18" s="64"/>
      <c r="D18" s="65"/>
      <c r="E18" s="66">
        <v>0</v>
      </c>
    </row>
    <row r="19" spans="1:5" ht="12.75">
      <c r="A19" s="28" t="s">
        <v>24</v>
      </c>
      <c r="B19" s="24" t="s">
        <v>43</v>
      </c>
      <c r="C19" s="61"/>
      <c r="D19" s="62"/>
      <c r="E19" s="63">
        <v>280058</v>
      </c>
    </row>
    <row r="20" spans="1:5" ht="12.75">
      <c r="A20" s="28" t="s">
        <v>19</v>
      </c>
      <c r="B20" s="24" t="s">
        <v>44</v>
      </c>
      <c r="C20" s="61"/>
      <c r="D20" s="62"/>
      <c r="E20" s="63">
        <v>0</v>
      </c>
    </row>
    <row r="21" spans="1:5" ht="12.75">
      <c r="A21" s="28" t="s">
        <v>136</v>
      </c>
      <c r="B21" s="24" t="s">
        <v>45</v>
      </c>
      <c r="C21" s="61"/>
      <c r="D21" s="62"/>
      <c r="E21" s="63">
        <v>0</v>
      </c>
    </row>
    <row r="22" spans="1:5" ht="12.75">
      <c r="A22" s="28" t="s">
        <v>137</v>
      </c>
      <c r="B22" s="24" t="s">
        <v>46</v>
      </c>
      <c r="C22" s="61"/>
      <c r="D22" s="62"/>
      <c r="E22" s="63">
        <v>0</v>
      </c>
    </row>
    <row r="23" spans="1:5" ht="12.75">
      <c r="A23" s="28" t="s">
        <v>20</v>
      </c>
      <c r="B23" s="24" t="s">
        <v>47</v>
      </c>
      <c r="C23" s="64"/>
      <c r="D23" s="65"/>
      <c r="E23" s="66">
        <v>536625</v>
      </c>
    </row>
    <row r="24" spans="1:5" ht="12.75">
      <c r="A24" s="28" t="s">
        <v>21</v>
      </c>
      <c r="B24" s="24" t="s">
        <v>48</v>
      </c>
      <c r="C24" s="61"/>
      <c r="D24" s="62"/>
      <c r="E24" s="63">
        <v>498532</v>
      </c>
    </row>
    <row r="25" spans="1:5" ht="12.75">
      <c r="A25" s="28" t="s">
        <v>135</v>
      </c>
      <c r="B25" s="24" t="s">
        <v>49</v>
      </c>
      <c r="C25" s="61"/>
      <c r="D25" s="62"/>
      <c r="E25" s="63">
        <v>0</v>
      </c>
    </row>
    <row r="26" spans="1:5" ht="12.75">
      <c r="A26" s="28" t="s">
        <v>22</v>
      </c>
      <c r="B26" s="24" t="s">
        <v>50</v>
      </c>
      <c r="C26" s="64"/>
      <c r="D26" s="65"/>
      <c r="E26" s="66">
        <v>0</v>
      </c>
    </row>
    <row r="27" spans="1:5" ht="12.75">
      <c r="A27" s="29" t="s">
        <v>23</v>
      </c>
      <c r="B27" s="25" t="s">
        <v>51</v>
      </c>
      <c r="C27" s="67"/>
      <c r="D27" s="68"/>
      <c r="E27" s="69">
        <v>1000749</v>
      </c>
    </row>
    <row r="28" ht="12.75">
      <c r="E28" s="247"/>
    </row>
    <row r="29" ht="12.75">
      <c r="E29" s="247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Ekonomické ukazatele za 3. čtvrtletí 2005</dc:title>
  <dc:subject/>
  <dc:creator>David Rozumek</dc:creator>
  <cp:keywords/>
  <dc:description/>
  <cp:lastModifiedBy>vondrackovaa</cp:lastModifiedBy>
  <cp:lastPrinted>2005-01-21T10:10:17Z</cp:lastPrinted>
  <dcterms:created xsi:type="dcterms:W3CDTF">2002-06-18T14:19:38Z</dcterms:created>
  <dcterms:modified xsi:type="dcterms:W3CDTF">2005-11-04T12:56:17Z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OldGu">
    <vt:lpwstr>{C4253BF5-E958-47B1-9CF0-554A96C21175}</vt:lpwstr>
  </property>
</Properties>
</file>